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E327" i="9" s="1"/>
  <c r="B327" i="9" s="1"/>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F289" i="9" s="1"/>
  <c r="L289" i="9"/>
  <c r="E289" i="9"/>
  <c r="M288" i="9"/>
  <c r="F288" i="9" s="1"/>
  <c r="L288" i="9"/>
  <c r="E288" i="9"/>
  <c r="M287" i="9"/>
  <c r="L287" i="9"/>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F276" i="9" s="1"/>
  <c r="L276" i="9"/>
  <c r="E276" i="9"/>
  <c r="M275" i="9"/>
  <c r="L275" i="9"/>
  <c r="E275" i="9"/>
  <c r="M274" i="9"/>
  <c r="L274" i="9"/>
  <c r="E274" i="9"/>
  <c r="M273" i="9"/>
  <c r="F273" i="9" s="1"/>
  <c r="L273" i="9"/>
  <c r="E273" i="9"/>
  <c r="M272" i="9"/>
  <c r="F272" i="9" s="1"/>
  <c r="L272" i="9"/>
  <c r="E272" i="9"/>
  <c r="M271" i="9"/>
  <c r="L271" i="9"/>
  <c r="F271" i="9" s="1"/>
  <c r="B271" i="9" s="1"/>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F254" i="9" s="1"/>
  <c r="B254" i="9" s="1"/>
  <c r="E254" i="9"/>
  <c r="M253" i="9"/>
  <c r="F253" i="9" s="1"/>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F238" i="9" s="1"/>
  <c r="B238" i="9" s="1"/>
  <c r="E238" i="9"/>
  <c r="M237" i="9"/>
  <c r="F237" i="9" s="1"/>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E163" i="9" s="1"/>
  <c r="B163" i="9" s="1"/>
  <c r="F163" i="9"/>
  <c r="H162" i="9"/>
  <c r="E162" i="9" s="1"/>
  <c r="B162" i="9" s="1"/>
  <c r="G162" i="9"/>
  <c r="F162" i="9"/>
  <c r="H161" i="9"/>
  <c r="E161" i="9" s="1"/>
  <c r="B161" i="9" s="1"/>
  <c r="G161" i="9"/>
  <c r="F161" i="9"/>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G141" i="9"/>
  <c r="F141" i="9"/>
  <c r="H140" i="9"/>
  <c r="G140" i="9"/>
  <c r="F140" i="9"/>
  <c r="H139" i="9"/>
  <c r="G139" i="9"/>
  <c r="F139" i="9"/>
  <c r="H138" i="9"/>
  <c r="E138" i="9" s="1"/>
  <c r="B138" i="9" s="1"/>
  <c r="G138" i="9"/>
  <c r="F138" i="9"/>
  <c r="H137" i="9"/>
  <c r="E137" i="9" s="1"/>
  <c r="G137" i="9"/>
  <c r="F137" i="9"/>
  <c r="H136" i="9"/>
  <c r="G136" i="9"/>
  <c r="F136" i="9"/>
  <c r="H135" i="9"/>
  <c r="G135" i="9"/>
  <c r="F135" i="9"/>
  <c r="H134" i="9"/>
  <c r="E134" i="9" s="1"/>
  <c r="B134" i="9" s="1"/>
  <c r="G134" i="9"/>
  <c r="F134" i="9"/>
  <c r="H133" i="9"/>
  <c r="E133" i="9" s="1"/>
  <c r="B133" i="9" s="1"/>
  <c r="G133" i="9"/>
  <c r="F133" i="9"/>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E114" i="9"/>
  <c r="B114" i="9" s="1"/>
  <c r="H113" i="9"/>
  <c r="E113" i="9" s="1"/>
  <c r="B113" i="9" s="1"/>
  <c r="G113" i="9"/>
  <c r="F113" i="9"/>
  <c r="H112" i="9"/>
  <c r="G112" i="9"/>
  <c r="F112" i="9"/>
  <c r="H111" i="9"/>
  <c r="G111" i="9"/>
  <c r="F111" i="9"/>
  <c r="H110" i="9"/>
  <c r="E110" i="9" s="1"/>
  <c r="B110" i="9" s="1"/>
  <c r="G110" i="9"/>
  <c r="F110" i="9"/>
  <c r="H109" i="9"/>
  <c r="E109" i="9" s="1"/>
  <c r="G109" i="9"/>
  <c r="F109" i="9"/>
  <c r="H108" i="9"/>
  <c r="G108" i="9"/>
  <c r="F108" i="9"/>
  <c r="H107" i="9"/>
  <c r="G107" i="9"/>
  <c r="F107" i="9"/>
  <c r="H106" i="9"/>
  <c r="E106" i="9" s="1"/>
  <c r="B106" i="9" s="1"/>
  <c r="G106" i="9"/>
  <c r="F106" i="9"/>
  <c r="H105" i="9"/>
  <c r="E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G93" i="9"/>
  <c r="F93" i="9"/>
  <c r="H92" i="9"/>
  <c r="G92" i="9"/>
  <c r="F92" i="9"/>
  <c r="H91" i="9"/>
  <c r="G91" i="9"/>
  <c r="E91" i="9" s="1"/>
  <c r="B91" i="9" s="1"/>
  <c r="F91" i="9"/>
  <c r="H90" i="9"/>
  <c r="E90" i="9" s="1"/>
  <c r="B90" i="9" s="1"/>
  <c r="G90" i="9"/>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E37" i="9" s="1"/>
  <c r="B37" i="9" s="1"/>
  <c r="G37" i="9"/>
  <c r="F37" i="9"/>
  <c r="H36" i="9"/>
  <c r="G36" i="9"/>
  <c r="E36" i="9" s="1"/>
  <c r="B36" i="9" s="1"/>
  <c r="F36" i="9"/>
  <c r="H35" i="9"/>
  <c r="G35" i="9"/>
  <c r="F35" i="9"/>
  <c r="H34" i="9"/>
  <c r="E34" i="9" s="1"/>
  <c r="B34" i="9" s="1"/>
  <c r="G34" i="9"/>
  <c r="F34" i="9"/>
  <c r="H33" i="9"/>
  <c r="E33" i="9" s="1"/>
  <c r="G33" i="9"/>
  <c r="F33" i="9"/>
  <c r="H32" i="9"/>
  <c r="G32" i="9"/>
  <c r="F32" i="9"/>
  <c r="H31" i="9"/>
  <c r="G31" i="9"/>
  <c r="F31" i="9"/>
  <c r="H30" i="9"/>
  <c r="G30" i="9"/>
  <c r="F30" i="9"/>
  <c r="H29" i="9"/>
  <c r="G29" i="9"/>
  <c r="F29" i="9"/>
  <c r="H28" i="9"/>
  <c r="G28" i="9"/>
  <c r="F28" i="9"/>
  <c r="H27" i="9"/>
  <c r="G27" i="9"/>
  <c r="F27" i="9"/>
  <c r="H26" i="9"/>
  <c r="E26" i="9" s="1"/>
  <c r="B26" i="9" s="1"/>
  <c r="G26" i="9"/>
  <c r="F26" i="9"/>
  <c r="H25" i="9"/>
  <c r="E25" i="9" s="1"/>
  <c r="G25" i="9"/>
  <c r="F25" i="9"/>
  <c r="F24" i="9"/>
  <c r="F4" i="9"/>
  <c r="O3" i="9"/>
  <c r="G296" i="9" s="1"/>
  <c r="E296" i="9" s="1"/>
  <c r="I3" i="9"/>
  <c r="H3" i="9"/>
  <c r="G3" i="9"/>
  <c r="D104" i="8"/>
  <c r="D97" i="8"/>
  <c r="D92" i="8"/>
  <c r="D87" i="8"/>
  <c r="D82" i="8"/>
  <c r="D77" i="8"/>
  <c r="D72" i="8"/>
  <c r="D67" i="8"/>
  <c r="D62" i="8"/>
  <c r="D57" i="8"/>
  <c r="D52" i="8"/>
  <c r="D46" i="8"/>
  <c r="D37" i="8"/>
  <c r="D27" i="8"/>
  <c r="D25" i="8" s="1"/>
  <c r="D18" i="8"/>
  <c r="D8" i="8"/>
  <c r="D6" i="8" s="1"/>
  <c r="C1583" i="1" s="1"/>
  <c r="E44" i="7"/>
  <c r="D44" i="7"/>
  <c r="E39" i="7"/>
  <c r="D39" i="7"/>
  <c r="D38" i="7" s="1"/>
  <c r="E38" i="7"/>
  <c r="E30" i="7"/>
  <c r="D30" i="7"/>
  <c r="E23" i="7"/>
  <c r="E22" i="7" s="1"/>
  <c r="D23" i="7"/>
  <c r="D22" i="7"/>
  <c r="E14" i="7"/>
  <c r="D14" i="7"/>
  <c r="E7" i="7"/>
  <c r="E6" i="7" s="1"/>
  <c r="D1539" i="1" s="1"/>
  <c r="G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260" i="5"/>
  <c r="D255"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132" i="1" s="1"/>
  <c r="G1132"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3" i="1" s="1"/>
  <c r="G503" i="1" s="1"/>
  <c r="D509" i="4"/>
  <c r="F508" i="4"/>
  <c r="F507" i="4"/>
  <c r="F506" i="4"/>
  <c r="F505" i="4"/>
  <c r="F504" i="4"/>
  <c r="F503" i="4"/>
  <c r="E502" i="4"/>
  <c r="D502" i="4"/>
  <c r="D491"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25" i="1" s="1"/>
  <c r="D432" i="4"/>
  <c r="D431" i="4"/>
  <c r="F431" i="4" s="1"/>
  <c r="E428" i="4"/>
  <c r="F428" i="4" s="1"/>
  <c r="D428" i="4"/>
  <c r="F427" i="4"/>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D361" i="4" s="1"/>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D134"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H34" i="3"/>
  <c r="G34" i="3"/>
  <c r="B34" i="3"/>
  <c r="H33"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H1682" i="1"/>
  <c r="C1682" i="1"/>
  <c r="G1682" i="1" s="1"/>
  <c r="C1681" i="1"/>
  <c r="C1680" i="1"/>
  <c r="G1680" i="1" s="1"/>
  <c r="H1679" i="1"/>
  <c r="G1679" i="1"/>
  <c r="C1679" i="1"/>
  <c r="C1678" i="1"/>
  <c r="C1677" i="1"/>
  <c r="H1677" i="1" s="1"/>
  <c r="C1676" i="1"/>
  <c r="H1675" i="1"/>
  <c r="G1675" i="1"/>
  <c r="C1675" i="1"/>
  <c r="H1674" i="1"/>
  <c r="C1674" i="1"/>
  <c r="G1674" i="1" s="1"/>
  <c r="C1673" i="1"/>
  <c r="C1672" i="1"/>
  <c r="G1672" i="1" s="1"/>
  <c r="H1671" i="1"/>
  <c r="G1671" i="1"/>
  <c r="C1671" i="1"/>
  <c r="C1670" i="1"/>
  <c r="C1669" i="1"/>
  <c r="H1669" i="1" s="1"/>
  <c r="C1668" i="1"/>
  <c r="H1667" i="1"/>
  <c r="G1667" i="1"/>
  <c r="C1667" i="1"/>
  <c r="H1666" i="1"/>
  <c r="C1666" i="1"/>
  <c r="G1666" i="1" s="1"/>
  <c r="C1665" i="1"/>
  <c r="C1664" i="1"/>
  <c r="G1664" i="1" s="1"/>
  <c r="H1663" i="1"/>
  <c r="G1663" i="1"/>
  <c r="C1663" i="1"/>
  <c r="C1662" i="1"/>
  <c r="C1661" i="1"/>
  <c r="H1661" i="1" s="1"/>
  <c r="C1660" i="1"/>
  <c r="H1659" i="1"/>
  <c r="G1659" i="1"/>
  <c r="C1659" i="1"/>
  <c r="H1658" i="1"/>
  <c r="C1658" i="1"/>
  <c r="G1658" i="1" s="1"/>
  <c r="C1657" i="1"/>
  <c r="C1656" i="1"/>
  <c r="G1656" i="1" s="1"/>
  <c r="H1655" i="1"/>
  <c r="G1655" i="1"/>
  <c r="C1655" i="1"/>
  <c r="C1654" i="1"/>
  <c r="C1653" i="1"/>
  <c r="H1653" i="1" s="1"/>
  <c r="C1652" i="1"/>
  <c r="H1651" i="1"/>
  <c r="G1651" i="1"/>
  <c r="C1651" i="1"/>
  <c r="H1650" i="1"/>
  <c r="C1650" i="1"/>
  <c r="G1650" i="1" s="1"/>
  <c r="C1649" i="1"/>
  <c r="H1648" i="1"/>
  <c r="G1648" i="1"/>
  <c r="C1648" i="1"/>
  <c r="H1647" i="1"/>
  <c r="C1647" i="1"/>
  <c r="G1647" i="1" s="1"/>
  <c r="G1646" i="1"/>
  <c r="C1646" i="1"/>
  <c r="H1646" i="1" s="1"/>
  <c r="C1645" i="1"/>
  <c r="H1644" i="1"/>
  <c r="G1644" i="1"/>
  <c r="C1644" i="1"/>
  <c r="H1643" i="1"/>
  <c r="C1643" i="1"/>
  <c r="G1643" i="1" s="1"/>
  <c r="G1642" i="1"/>
  <c r="C1642" i="1"/>
  <c r="H1642" i="1" s="1"/>
  <c r="C1641" i="1"/>
  <c r="H1640" i="1"/>
  <c r="G1640" i="1"/>
  <c r="C1640" i="1"/>
  <c r="H1639" i="1"/>
  <c r="C1639" i="1"/>
  <c r="G1639" i="1" s="1"/>
  <c r="G1638" i="1"/>
  <c r="C1638" i="1"/>
  <c r="H1638" i="1" s="1"/>
  <c r="C1637" i="1"/>
  <c r="H1636" i="1"/>
  <c r="G1636" i="1"/>
  <c r="C1636" i="1"/>
  <c r="C1635" i="1"/>
  <c r="G1635" i="1" s="1"/>
  <c r="C1634" i="1"/>
  <c r="H1634" i="1" s="1"/>
  <c r="C1633" i="1"/>
  <c r="H1632" i="1"/>
  <c r="G1632" i="1"/>
  <c r="C1632" i="1"/>
  <c r="H1631" i="1"/>
  <c r="C1631" i="1"/>
  <c r="G1631" i="1" s="1"/>
  <c r="C1630" i="1"/>
  <c r="H1630" i="1" s="1"/>
  <c r="C1629" i="1"/>
  <c r="H1627" i="1"/>
  <c r="C1627" i="1"/>
  <c r="G1627" i="1" s="1"/>
  <c r="G1626" i="1"/>
  <c r="C1626" i="1"/>
  <c r="H1626" i="1" s="1"/>
  <c r="C1625" i="1"/>
  <c r="H1624" i="1"/>
  <c r="G1624" i="1"/>
  <c r="C1624" i="1"/>
  <c r="H1623" i="1"/>
  <c r="C1623" i="1"/>
  <c r="G1623" i="1" s="1"/>
  <c r="C1620" i="1"/>
  <c r="G1620" i="1" s="1"/>
  <c r="H1619" i="1"/>
  <c r="C1619" i="1"/>
  <c r="G1619" i="1" s="1"/>
  <c r="G1618" i="1"/>
  <c r="C1618" i="1"/>
  <c r="H1618" i="1" s="1"/>
  <c r="C1617" i="1"/>
  <c r="H1616" i="1"/>
  <c r="G1616" i="1"/>
  <c r="C1616" i="1"/>
  <c r="H1615" i="1"/>
  <c r="C1615" i="1"/>
  <c r="G1615" i="1" s="1"/>
  <c r="G1614" i="1"/>
  <c r="C1614" i="1"/>
  <c r="H1614" i="1" s="1"/>
  <c r="C1613" i="1"/>
  <c r="C1612" i="1"/>
  <c r="G1612" i="1" s="1"/>
  <c r="H1611" i="1"/>
  <c r="C1611" i="1"/>
  <c r="G1611" i="1" s="1"/>
  <c r="G1610" i="1"/>
  <c r="C1610" i="1"/>
  <c r="H1610" i="1" s="1"/>
  <c r="C1609" i="1"/>
  <c r="H1608" i="1"/>
  <c r="G1608" i="1"/>
  <c r="C1608" i="1"/>
  <c r="C1607" i="1"/>
  <c r="G1607" i="1" s="1"/>
  <c r="C1606" i="1"/>
  <c r="H1606" i="1" s="1"/>
  <c r="C1605" i="1"/>
  <c r="C1604" i="1"/>
  <c r="G1604" i="1" s="1"/>
  <c r="H1603" i="1"/>
  <c r="C1603" i="1"/>
  <c r="G1603" i="1" s="1"/>
  <c r="C1602" i="1"/>
  <c r="H1602" i="1" s="1"/>
  <c r="C1601" i="1"/>
  <c r="H1600" i="1"/>
  <c r="G1600" i="1"/>
  <c r="C1600" i="1"/>
  <c r="H1599" i="1"/>
  <c r="C1599" i="1"/>
  <c r="G1599" i="1" s="1"/>
  <c r="G1598" i="1"/>
  <c r="C1598" i="1"/>
  <c r="H1598" i="1" s="1"/>
  <c r="C1597" i="1"/>
  <c r="H1596" i="1"/>
  <c r="G1596" i="1"/>
  <c r="C1596" i="1"/>
  <c r="H1595" i="1"/>
  <c r="C1595" i="1"/>
  <c r="G1595" i="1" s="1"/>
  <c r="G1594" i="1"/>
  <c r="C1594" i="1"/>
  <c r="H1594" i="1" s="1"/>
  <c r="C1593" i="1"/>
  <c r="H1592" i="1"/>
  <c r="G1592" i="1"/>
  <c r="C1592" i="1"/>
  <c r="H1591" i="1"/>
  <c r="C1591" i="1"/>
  <c r="G1591" i="1" s="1"/>
  <c r="G1590" i="1"/>
  <c r="C1590" i="1"/>
  <c r="H1590" i="1" s="1"/>
  <c r="C1589" i="1"/>
  <c r="G1588" i="1"/>
  <c r="C1588" i="1"/>
  <c r="H1588" i="1" s="1"/>
  <c r="C1587" i="1"/>
  <c r="G1587" i="1" s="1"/>
  <c r="C1586" i="1"/>
  <c r="H1586" i="1" s="1"/>
  <c r="C1585" i="1"/>
  <c r="H1584" i="1"/>
  <c r="G1584" i="1"/>
  <c r="C1584" i="1"/>
  <c r="G1582" i="1"/>
  <c r="C1582" i="1"/>
  <c r="H1581" i="1"/>
  <c r="D1581" i="1"/>
  <c r="G1581" i="1" s="1"/>
  <c r="I1581" i="1" s="1"/>
  <c r="C1581" i="1"/>
  <c r="D1580" i="1"/>
  <c r="H1580" i="1" s="1"/>
  <c r="C1580" i="1"/>
  <c r="G1580" i="1" s="1"/>
  <c r="I1580" i="1" s="1"/>
  <c r="H1579" i="1"/>
  <c r="D1579" i="1"/>
  <c r="G1579" i="1" s="1"/>
  <c r="I1579" i="1" s="1"/>
  <c r="C1579" i="1"/>
  <c r="J1578" i="1"/>
  <c r="D1578" i="1"/>
  <c r="H1578" i="1" s="1"/>
  <c r="C1578" i="1"/>
  <c r="G1578" i="1" s="1"/>
  <c r="I1578" i="1" s="1"/>
  <c r="D1577" i="1"/>
  <c r="H1577" i="1" s="1"/>
  <c r="C1577" i="1"/>
  <c r="G1577" i="1" s="1"/>
  <c r="H1576" i="1"/>
  <c r="D1576" i="1"/>
  <c r="G1576" i="1" s="1"/>
  <c r="I1576" i="1" s="1"/>
  <c r="C1576" i="1"/>
  <c r="J1575" i="1"/>
  <c r="D1575" i="1"/>
  <c r="H1575" i="1" s="1"/>
  <c r="C1575" i="1"/>
  <c r="G1575" i="1" s="1"/>
  <c r="I1575" i="1" s="1"/>
  <c r="H1574" i="1"/>
  <c r="D1574" i="1"/>
  <c r="G1574" i="1" s="1"/>
  <c r="I1574" i="1" s="1"/>
  <c r="C1574" i="1"/>
  <c r="D1573" i="1"/>
  <c r="H1573" i="1" s="1"/>
  <c r="C1573" i="1"/>
  <c r="G1573" i="1" s="1"/>
  <c r="I1573" i="1" s="1"/>
  <c r="D1572" i="1"/>
  <c r="H1572" i="1" s="1"/>
  <c r="C1572" i="1"/>
  <c r="G1572" i="1" s="1"/>
  <c r="D1571" i="1"/>
  <c r="H1570" i="1"/>
  <c r="D1570" i="1"/>
  <c r="G1570" i="1" s="1"/>
  <c r="C1570" i="1"/>
  <c r="D1569" i="1"/>
  <c r="H1569" i="1" s="1"/>
  <c r="C1569" i="1"/>
  <c r="H1568" i="1"/>
  <c r="D1568" i="1"/>
  <c r="G1568" i="1" s="1"/>
  <c r="I1568" i="1" s="1"/>
  <c r="C1568" i="1"/>
  <c r="D1567" i="1"/>
  <c r="H1567" i="1" s="1"/>
  <c r="C1567" i="1"/>
  <c r="G1567" i="1" s="1"/>
  <c r="I1567" i="1" s="1"/>
  <c r="H1566" i="1"/>
  <c r="D1566" i="1"/>
  <c r="G1566" i="1" s="1"/>
  <c r="C1566" i="1"/>
  <c r="D1565" i="1"/>
  <c r="H1565" i="1" s="1"/>
  <c r="C1565" i="1"/>
  <c r="H1564" i="1"/>
  <c r="D1564" i="1"/>
  <c r="G1564" i="1" s="1"/>
  <c r="I1564" i="1" s="1"/>
  <c r="C1564" i="1"/>
  <c r="H1563" i="1"/>
  <c r="D1563" i="1"/>
  <c r="G1563" i="1" s="1"/>
  <c r="C1563" i="1"/>
  <c r="J1562" i="1"/>
  <c r="D1562" i="1"/>
  <c r="H1562" i="1" s="1"/>
  <c r="C1562" i="1"/>
  <c r="G1562" i="1" s="1"/>
  <c r="I1562" i="1" s="1"/>
  <c r="H1561" i="1"/>
  <c r="D1561" i="1"/>
  <c r="G1561" i="1" s="1"/>
  <c r="I1561" i="1" s="1"/>
  <c r="C1561" i="1"/>
  <c r="D1560" i="1"/>
  <c r="H1560" i="1" s="1"/>
  <c r="C1560" i="1"/>
  <c r="G1560" i="1" s="1"/>
  <c r="I1560" i="1" s="1"/>
  <c r="H1559" i="1"/>
  <c r="D1559" i="1"/>
  <c r="G1559" i="1" s="1"/>
  <c r="I1559" i="1" s="1"/>
  <c r="C1559" i="1"/>
  <c r="J1558" i="1"/>
  <c r="D1558" i="1"/>
  <c r="H1558" i="1" s="1"/>
  <c r="C1558" i="1"/>
  <c r="G1558" i="1" s="1"/>
  <c r="I1558" i="1" s="1"/>
  <c r="H1557" i="1"/>
  <c r="D1557" i="1"/>
  <c r="G1557" i="1" s="1"/>
  <c r="I1557" i="1" s="1"/>
  <c r="C1557" i="1"/>
  <c r="H1556" i="1"/>
  <c r="D1556" i="1"/>
  <c r="G1556" i="1" s="1"/>
  <c r="C1556" i="1"/>
  <c r="C1555" i="1"/>
  <c r="D1554" i="1"/>
  <c r="H1554" i="1" s="1"/>
  <c r="C1554" i="1"/>
  <c r="H1553" i="1"/>
  <c r="D1553" i="1"/>
  <c r="G1553" i="1" s="1"/>
  <c r="I1553" i="1" s="1"/>
  <c r="C1553" i="1"/>
  <c r="D1552" i="1"/>
  <c r="H1552" i="1" s="1"/>
  <c r="C1552" i="1"/>
  <c r="G1552" i="1" s="1"/>
  <c r="I1552" i="1" s="1"/>
  <c r="H1551" i="1"/>
  <c r="D1551" i="1"/>
  <c r="G1551" i="1" s="1"/>
  <c r="C1551" i="1"/>
  <c r="D1550" i="1"/>
  <c r="H1550" i="1" s="1"/>
  <c r="C1550" i="1"/>
  <c r="H1549" i="1"/>
  <c r="D1549" i="1"/>
  <c r="G1549" i="1" s="1"/>
  <c r="I1549" i="1" s="1"/>
  <c r="C1549" i="1"/>
  <c r="D1548" i="1"/>
  <c r="H1548" i="1" s="1"/>
  <c r="C1548" i="1"/>
  <c r="G1548" i="1" s="1"/>
  <c r="I1548" i="1" s="1"/>
  <c r="G1547" i="1"/>
  <c r="D1547" i="1"/>
  <c r="C1547" i="1"/>
  <c r="J1547" i="1" s="1"/>
  <c r="D1546" i="1"/>
  <c r="C1546" i="1"/>
  <c r="G1545" i="1"/>
  <c r="D1545" i="1"/>
  <c r="C1545" i="1"/>
  <c r="J1545" i="1" s="1"/>
  <c r="D1544" i="1"/>
  <c r="C1544" i="1"/>
  <c r="G1543" i="1"/>
  <c r="D1543" i="1"/>
  <c r="C1543" i="1"/>
  <c r="J1543" i="1" s="1"/>
  <c r="D1542" i="1"/>
  <c r="C1542" i="1"/>
  <c r="G1541" i="1"/>
  <c r="D1541" i="1"/>
  <c r="C1541" i="1"/>
  <c r="J1541" i="1" s="1"/>
  <c r="D1540" i="1"/>
  <c r="G1540" i="1" s="1"/>
  <c r="C1540" i="1"/>
  <c r="C1539" i="1"/>
  <c r="C1538"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D1528" i="1"/>
  <c r="C1528" i="1"/>
  <c r="H1528" i="1" s="1"/>
  <c r="D1527" i="1"/>
  <c r="C1527" i="1"/>
  <c r="H1527" i="1" s="1"/>
  <c r="G1526" i="1"/>
  <c r="D1526" i="1"/>
  <c r="C1526" i="1"/>
  <c r="H1526" i="1" s="1"/>
  <c r="D1525" i="1"/>
  <c r="D1524" i="1"/>
  <c r="C1524" i="1"/>
  <c r="H1524" i="1" s="1"/>
  <c r="D1523" i="1"/>
  <c r="C1523" i="1"/>
  <c r="H1523" i="1" s="1"/>
  <c r="G1522" i="1"/>
  <c r="D1522" i="1"/>
  <c r="C1522" i="1"/>
  <c r="H1522" i="1" s="1"/>
  <c r="G1521" i="1"/>
  <c r="D1521" i="1"/>
  <c r="C1521" i="1"/>
  <c r="H1521" i="1" s="1"/>
  <c r="D1520" i="1"/>
  <c r="C1520" i="1"/>
  <c r="H1520" i="1" s="1"/>
  <c r="D1519" i="1"/>
  <c r="C1519" i="1"/>
  <c r="H1519" i="1" s="1"/>
  <c r="G1518" i="1"/>
  <c r="D1518" i="1"/>
  <c r="C1518" i="1"/>
  <c r="H1518" i="1" s="1"/>
  <c r="G1517" i="1"/>
  <c r="D1517" i="1"/>
  <c r="C1517" i="1"/>
  <c r="H1517" i="1" s="1"/>
  <c r="D1516" i="1"/>
  <c r="C1516" i="1"/>
  <c r="D1515" i="1"/>
  <c r="C1515" i="1"/>
  <c r="H1515" i="1" s="1"/>
  <c r="D1514" i="1"/>
  <c r="C1514" i="1"/>
  <c r="G1513" i="1"/>
  <c r="D1513" i="1"/>
  <c r="C1513" i="1"/>
  <c r="H1513" i="1" s="1"/>
  <c r="D1512" i="1"/>
  <c r="C1512" i="1"/>
  <c r="H1512" i="1" s="1"/>
  <c r="D1511" i="1"/>
  <c r="C1511" i="1"/>
  <c r="H1511" i="1" s="1"/>
  <c r="C1510" i="1"/>
  <c r="G1509" i="1"/>
  <c r="D1509" i="1"/>
  <c r="C1509" i="1"/>
  <c r="H1509" i="1" s="1"/>
  <c r="D1508" i="1"/>
  <c r="C1508" i="1"/>
  <c r="H1508" i="1" s="1"/>
  <c r="D1507" i="1"/>
  <c r="C1507" i="1"/>
  <c r="H1507" i="1" s="1"/>
  <c r="G1506" i="1"/>
  <c r="D1506" i="1"/>
  <c r="C1506" i="1"/>
  <c r="H1506" i="1" s="1"/>
  <c r="G1505" i="1"/>
  <c r="D1505" i="1"/>
  <c r="C1505" i="1"/>
  <c r="H1505" i="1" s="1"/>
  <c r="D1504" i="1"/>
  <c r="C1504" i="1"/>
  <c r="H1504" i="1" s="1"/>
  <c r="D1503" i="1"/>
  <c r="C1503" i="1"/>
  <c r="H1503" i="1" s="1"/>
  <c r="G1502" i="1"/>
  <c r="D1502" i="1"/>
  <c r="C1502" i="1"/>
  <c r="H1502" i="1" s="1"/>
  <c r="G1501" i="1"/>
  <c r="D1501" i="1"/>
  <c r="C1501" i="1"/>
  <c r="H1501" i="1" s="1"/>
  <c r="D1500" i="1"/>
  <c r="C1500" i="1"/>
  <c r="H1500" i="1" s="1"/>
  <c r="D1499" i="1"/>
  <c r="C1499" i="1"/>
  <c r="H1499" i="1" s="1"/>
  <c r="G1498" i="1"/>
  <c r="D1498" i="1"/>
  <c r="C1498" i="1"/>
  <c r="H1498" i="1" s="1"/>
  <c r="G1497" i="1"/>
  <c r="D1497" i="1"/>
  <c r="C1497" i="1"/>
  <c r="H1497" i="1" s="1"/>
  <c r="D1496" i="1"/>
  <c r="C1496" i="1"/>
  <c r="H1496" i="1" s="1"/>
  <c r="D1495" i="1"/>
  <c r="C1495" i="1"/>
  <c r="H1495" i="1" s="1"/>
  <c r="G1494" i="1"/>
  <c r="D1494" i="1"/>
  <c r="C1494" i="1"/>
  <c r="H1494" i="1" s="1"/>
  <c r="G1493" i="1"/>
  <c r="D1493" i="1"/>
  <c r="C1493" i="1"/>
  <c r="H1493" i="1" s="1"/>
  <c r="D1492" i="1"/>
  <c r="C1492" i="1"/>
  <c r="H1492" i="1" s="1"/>
  <c r="D1491" i="1"/>
  <c r="C1491" i="1"/>
  <c r="H1491" i="1" s="1"/>
  <c r="G1490" i="1"/>
  <c r="D1490" i="1"/>
  <c r="C1490" i="1"/>
  <c r="H1490" i="1" s="1"/>
  <c r="D1489" i="1"/>
  <c r="G1489" i="1" s="1"/>
  <c r="C1489" i="1"/>
  <c r="D1488" i="1"/>
  <c r="C1488" i="1"/>
  <c r="H1488" i="1" s="1"/>
  <c r="D1487" i="1"/>
  <c r="C1487" i="1"/>
  <c r="H1487" i="1" s="1"/>
  <c r="G1486" i="1"/>
  <c r="D1486" i="1"/>
  <c r="C1486" i="1"/>
  <c r="H1486" i="1" s="1"/>
  <c r="D1485" i="1"/>
  <c r="G1485" i="1" s="1"/>
  <c r="C1485" i="1"/>
  <c r="D1484" i="1"/>
  <c r="C1484" i="1"/>
  <c r="H1484" i="1" s="1"/>
  <c r="D1483" i="1"/>
  <c r="C1483" i="1"/>
  <c r="H1483" i="1" s="1"/>
  <c r="G1482" i="1"/>
  <c r="D1482" i="1"/>
  <c r="C1482" i="1"/>
  <c r="H1482" i="1" s="1"/>
  <c r="D1481" i="1"/>
  <c r="G1481" i="1" s="1"/>
  <c r="C1481" i="1"/>
  <c r="D1480" i="1"/>
  <c r="C1480" i="1"/>
  <c r="H1480" i="1" s="1"/>
  <c r="D1479" i="1"/>
  <c r="C1479" i="1"/>
  <c r="H1479" i="1" s="1"/>
  <c r="G1478" i="1"/>
  <c r="D1478" i="1"/>
  <c r="C1478" i="1"/>
  <c r="H1478" i="1" s="1"/>
  <c r="D1477" i="1"/>
  <c r="G1477" i="1" s="1"/>
  <c r="C1477" i="1"/>
  <c r="D1476" i="1"/>
  <c r="C1476" i="1"/>
  <c r="H1476" i="1" s="1"/>
  <c r="D1475" i="1"/>
  <c r="C1475" i="1"/>
  <c r="H1475" i="1" s="1"/>
  <c r="G1474" i="1"/>
  <c r="D1474" i="1"/>
  <c r="C1474" i="1"/>
  <c r="H1474" i="1" s="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G1400" i="1" s="1"/>
  <c r="C1400" i="1"/>
  <c r="D1399" i="1"/>
  <c r="H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G1390" i="1" s="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D1378" i="1"/>
  <c r="G1378" i="1" s="1"/>
  <c r="C1378" i="1"/>
  <c r="H1377" i="1"/>
  <c r="G1377" i="1"/>
  <c r="D1377" i="1"/>
  <c r="C1377" i="1"/>
  <c r="H1376" i="1"/>
  <c r="G1376" i="1"/>
  <c r="D1376" i="1"/>
  <c r="C1376" i="1"/>
  <c r="H1375" i="1"/>
  <c r="G1375" i="1"/>
  <c r="D1375" i="1"/>
  <c r="C1375" i="1"/>
  <c r="H1374" i="1"/>
  <c r="G1374" i="1"/>
  <c r="D1374" i="1"/>
  <c r="C1374" i="1"/>
  <c r="D1373" i="1"/>
  <c r="G1373" i="1" s="1"/>
  <c r="C1373" i="1"/>
  <c r="D1372" i="1"/>
  <c r="C1372" i="1"/>
  <c r="H1371" i="1"/>
  <c r="G1371" i="1"/>
  <c r="D1371" i="1"/>
  <c r="C1371" i="1"/>
  <c r="H1370" i="1"/>
  <c r="D1370" i="1"/>
  <c r="G1370" i="1" s="1"/>
  <c r="C1370" i="1"/>
  <c r="D1369" i="1"/>
  <c r="C1369" i="1"/>
  <c r="D1368" i="1"/>
  <c r="G1368" i="1" s="1"/>
  <c r="C1368" i="1"/>
  <c r="H1367" i="1"/>
  <c r="G1367" i="1"/>
  <c r="D1367" i="1"/>
  <c r="C1367" i="1"/>
  <c r="H1366" i="1"/>
  <c r="D1366" i="1"/>
  <c r="G1366" i="1" s="1"/>
  <c r="C1366" i="1"/>
  <c r="H1365" i="1"/>
  <c r="D1365" i="1"/>
  <c r="G1365" i="1" s="1"/>
  <c r="C1365" i="1"/>
  <c r="H1364" i="1"/>
  <c r="G1364" i="1"/>
  <c r="D1364" i="1"/>
  <c r="C1364" i="1"/>
  <c r="D1363" i="1"/>
  <c r="G1363" i="1" s="1"/>
  <c r="C1363" i="1"/>
  <c r="D1362" i="1"/>
  <c r="G1362" i="1" s="1"/>
  <c r="C1362" i="1"/>
  <c r="H1361" i="1"/>
  <c r="G1361" i="1"/>
  <c r="D1361" i="1"/>
  <c r="C1361" i="1"/>
  <c r="H1360" i="1"/>
  <c r="G1360" i="1"/>
  <c r="D1360" i="1"/>
  <c r="C1360" i="1"/>
  <c r="H1359" i="1"/>
  <c r="G1359" i="1"/>
  <c r="D1359" i="1"/>
  <c r="C1359" i="1"/>
  <c r="H1358" i="1"/>
  <c r="G1358" i="1"/>
  <c r="D1358" i="1"/>
  <c r="C1358" i="1"/>
  <c r="D1357" i="1"/>
  <c r="H1357" i="1" s="1"/>
  <c r="C1357" i="1"/>
  <c r="D1356" i="1"/>
  <c r="H1356" i="1" s="1"/>
  <c r="C1356" i="1"/>
  <c r="D1355" i="1"/>
  <c r="H1355" i="1" s="1"/>
  <c r="C1355" i="1"/>
  <c r="H1354" i="1"/>
  <c r="G1354" i="1"/>
  <c r="D1354" i="1"/>
  <c r="C1354" i="1"/>
  <c r="H1353" i="1"/>
  <c r="G1353" i="1"/>
  <c r="D1353" i="1"/>
  <c r="C1353" i="1"/>
  <c r="D1352" i="1"/>
  <c r="H1352" i="1" s="1"/>
  <c r="C1352" i="1"/>
  <c r="H1351" i="1"/>
  <c r="G1351" i="1"/>
  <c r="D1351" i="1"/>
  <c r="C1351" i="1"/>
  <c r="H1350" i="1"/>
  <c r="G1350" i="1"/>
  <c r="D1350" i="1"/>
  <c r="C1350" i="1"/>
  <c r="H1349" i="1"/>
  <c r="G1349" i="1"/>
  <c r="D1349" i="1"/>
  <c r="C1349" i="1"/>
  <c r="G1348" i="1"/>
  <c r="D1348" i="1"/>
  <c r="H1348" i="1" s="1"/>
  <c r="C1348" i="1"/>
  <c r="H1347" i="1"/>
  <c r="D1347" i="1"/>
  <c r="G1347" i="1" s="1"/>
  <c r="C1347" i="1"/>
  <c r="H1346" i="1"/>
  <c r="D1346" i="1"/>
  <c r="G1346" i="1" s="1"/>
  <c r="C1346" i="1"/>
  <c r="H1345" i="1"/>
  <c r="G1345" i="1"/>
  <c r="D1345" i="1"/>
  <c r="C1345" i="1"/>
  <c r="D1344" i="1"/>
  <c r="H1344" i="1" s="1"/>
  <c r="C1344" i="1"/>
  <c r="D1343" i="1"/>
  <c r="H1343" i="1" s="1"/>
  <c r="C1343" i="1"/>
  <c r="H1342" i="1"/>
  <c r="G1342" i="1"/>
  <c r="D1342" i="1"/>
  <c r="C1342" i="1"/>
  <c r="H1341" i="1"/>
  <c r="D1341" i="1"/>
  <c r="G1341" i="1" s="1"/>
  <c r="C1341" i="1"/>
  <c r="D1340" i="1"/>
  <c r="G1340" i="1" s="1"/>
  <c r="C1340" i="1"/>
  <c r="D1339" i="1"/>
  <c r="C1339" i="1"/>
  <c r="H1338" i="1"/>
  <c r="G1338" i="1"/>
  <c r="D1338" i="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H1324" i="1"/>
  <c r="D1324" i="1"/>
  <c r="C1324" i="1"/>
  <c r="D1323" i="1"/>
  <c r="G1323" i="1" s="1"/>
  <c r="C1323" i="1"/>
  <c r="H1323" i="1" s="1"/>
  <c r="D1322" i="1"/>
  <c r="C1322" i="1"/>
  <c r="H1322" i="1" s="1"/>
  <c r="D1321" i="1"/>
  <c r="G1321" i="1" s="1"/>
  <c r="C1321" i="1"/>
  <c r="H1321" i="1" s="1"/>
  <c r="H1320" i="1"/>
  <c r="D1320" i="1"/>
  <c r="C1320" i="1"/>
  <c r="D1319" i="1"/>
  <c r="G1319" i="1" s="1"/>
  <c r="C1319" i="1"/>
  <c r="H1319" i="1" s="1"/>
  <c r="H1318" i="1"/>
  <c r="D1318" i="1"/>
  <c r="C1318" i="1"/>
  <c r="G1318" i="1" s="1"/>
  <c r="H1317" i="1"/>
  <c r="D1317" i="1"/>
  <c r="C1317" i="1"/>
  <c r="G1317" i="1" s="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D1310" i="1"/>
  <c r="C1310" i="1"/>
  <c r="G1310" i="1" s="1"/>
  <c r="H1309" i="1"/>
  <c r="G1309" i="1"/>
  <c r="D1309" i="1"/>
  <c r="C1309" i="1"/>
  <c r="H1308" i="1"/>
  <c r="G1308" i="1"/>
  <c r="D1308" i="1"/>
  <c r="C1308" i="1"/>
  <c r="H1307" i="1"/>
  <c r="D1307" i="1"/>
  <c r="C1307" i="1"/>
  <c r="G1307" i="1" s="1"/>
  <c r="H1306" i="1"/>
  <c r="D1306" i="1"/>
  <c r="G1306" i="1" s="1"/>
  <c r="C1306" i="1"/>
  <c r="H1305" i="1"/>
  <c r="G1305" i="1"/>
  <c r="D1305" i="1"/>
  <c r="C1305" i="1"/>
  <c r="H1304" i="1"/>
  <c r="G1304" i="1"/>
  <c r="D1304" i="1"/>
  <c r="C1304" i="1"/>
  <c r="D1303" i="1"/>
  <c r="H1303" i="1" s="1"/>
  <c r="C1303" i="1"/>
  <c r="H1302" i="1"/>
  <c r="G1302" i="1"/>
  <c r="D1302" i="1"/>
  <c r="C1302" i="1"/>
  <c r="H1301" i="1"/>
  <c r="G1301" i="1"/>
  <c r="D1301" i="1"/>
  <c r="C1301" i="1"/>
  <c r="D1299" i="1"/>
  <c r="C1299" i="1"/>
  <c r="H1299" i="1" s="1"/>
  <c r="D1298" i="1"/>
  <c r="C1298" i="1"/>
  <c r="D1297" i="1"/>
  <c r="C1297" i="1"/>
  <c r="D1296" i="1"/>
  <c r="C1296" i="1"/>
  <c r="H1296" i="1" s="1"/>
  <c r="D1295" i="1"/>
  <c r="C1295" i="1"/>
  <c r="D1294" i="1"/>
  <c r="C1294" i="1"/>
  <c r="H1294" i="1" s="1"/>
  <c r="D1293" i="1"/>
  <c r="C1293" i="1"/>
  <c r="H1293" i="1" s="1"/>
  <c r="D1292" i="1"/>
  <c r="C1292" i="1"/>
  <c r="H1292" i="1" s="1"/>
  <c r="H1291" i="1"/>
  <c r="G1291" i="1"/>
  <c r="D1291" i="1"/>
  <c r="C1291" i="1"/>
  <c r="H1290" i="1"/>
  <c r="G1290" i="1"/>
  <c r="D1290" i="1"/>
  <c r="C1290" i="1"/>
  <c r="G1289" i="1"/>
  <c r="D1289" i="1"/>
  <c r="H1289" i="1" s="1"/>
  <c r="C1289" i="1"/>
  <c r="H1288" i="1"/>
  <c r="G1288" i="1"/>
  <c r="D1288" i="1"/>
  <c r="C1288" i="1"/>
  <c r="D1287" i="1"/>
  <c r="G1287" i="1" s="1"/>
  <c r="C1287" i="1"/>
  <c r="H1286" i="1"/>
  <c r="G1286" i="1"/>
  <c r="D1286" i="1"/>
  <c r="C1286" i="1"/>
  <c r="H1285" i="1"/>
  <c r="G1285" i="1"/>
  <c r="D1285" i="1"/>
  <c r="C1285" i="1"/>
  <c r="H1284" i="1"/>
  <c r="G1284" i="1"/>
  <c r="D1284" i="1"/>
  <c r="C1284" i="1"/>
  <c r="H1283" i="1"/>
  <c r="G1283" i="1"/>
  <c r="D1283" i="1"/>
  <c r="C1283" i="1"/>
  <c r="D1282" i="1"/>
  <c r="C1282" i="1"/>
  <c r="H1282" i="1" s="1"/>
  <c r="D1281" i="1"/>
  <c r="C1281" i="1"/>
  <c r="D1280" i="1"/>
  <c r="G1280" i="1" s="1"/>
  <c r="C1280" i="1"/>
  <c r="H1279" i="1"/>
  <c r="D1279" i="1"/>
  <c r="C1279" i="1"/>
  <c r="G1279" i="1" s="1"/>
  <c r="D1278" i="1"/>
  <c r="C1278" i="1"/>
  <c r="D1277" i="1"/>
  <c r="C1277" i="1"/>
  <c r="H1277" i="1" s="1"/>
  <c r="D1276" i="1"/>
  <c r="G1276" i="1" s="1"/>
  <c r="C1276" i="1"/>
  <c r="H1276" i="1" s="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C1269" i="1"/>
  <c r="C1268" i="1"/>
  <c r="H1267" i="1"/>
  <c r="G1267" i="1"/>
  <c r="D1267" i="1"/>
  <c r="C1267" i="1"/>
  <c r="D1266" i="1"/>
  <c r="H1266" i="1" s="1"/>
  <c r="C1266" i="1"/>
  <c r="D1265" i="1"/>
  <c r="H1265" i="1" s="1"/>
  <c r="C1265" i="1"/>
  <c r="D1264" i="1"/>
  <c r="H1264" i="1" s="1"/>
  <c r="C1264" i="1"/>
  <c r="D1263" i="1"/>
  <c r="H1263" i="1" s="1"/>
  <c r="C1263" i="1"/>
  <c r="H1262" i="1"/>
  <c r="G1262" i="1"/>
  <c r="D1262" i="1"/>
  <c r="C1262" i="1"/>
  <c r="D1261" i="1"/>
  <c r="H1261" i="1" s="1"/>
  <c r="C1261" i="1"/>
  <c r="D1260" i="1"/>
  <c r="H1260" i="1" s="1"/>
  <c r="C1260" i="1"/>
  <c r="C1259" i="1"/>
  <c r="H1258" i="1"/>
  <c r="G1258" i="1"/>
  <c r="D1258" i="1"/>
  <c r="C1258" i="1"/>
  <c r="D1257" i="1"/>
  <c r="G1257" i="1" s="1"/>
  <c r="C1257" i="1"/>
  <c r="D1256" i="1"/>
  <c r="H1256" i="1" s="1"/>
  <c r="C1256" i="1"/>
  <c r="H1254" i="1"/>
  <c r="G1254" i="1"/>
  <c r="D1254" i="1"/>
  <c r="C1254" i="1"/>
  <c r="H1253" i="1"/>
  <c r="G1253" i="1"/>
  <c r="D1253" i="1"/>
  <c r="C1253" i="1"/>
  <c r="H1252" i="1"/>
  <c r="G1252" i="1"/>
  <c r="D1252" i="1"/>
  <c r="C1252" i="1"/>
  <c r="D1251" i="1"/>
  <c r="C1251" i="1"/>
  <c r="D1250" i="1"/>
  <c r="H1250" i="1" s="1"/>
  <c r="C1250" i="1"/>
  <c r="H1249" i="1"/>
  <c r="D1249" i="1"/>
  <c r="G1249" i="1" s="1"/>
  <c r="C1249" i="1"/>
  <c r="D1248" i="1"/>
  <c r="G1248" i="1" s="1"/>
  <c r="C1248" i="1"/>
  <c r="H1247" i="1"/>
  <c r="G1247" i="1"/>
  <c r="D1247" i="1"/>
  <c r="C1247" i="1"/>
  <c r="H1246" i="1"/>
  <c r="D1246" i="1"/>
  <c r="G1246" i="1" s="1"/>
  <c r="C1246" i="1"/>
  <c r="H1245" i="1"/>
  <c r="D1245" i="1"/>
  <c r="G1245" i="1" s="1"/>
  <c r="C1245" i="1"/>
  <c r="H1244" i="1"/>
  <c r="D1244" i="1"/>
  <c r="G1244" i="1" s="1"/>
  <c r="C1244" i="1"/>
  <c r="H1243" i="1"/>
  <c r="D1243" i="1"/>
  <c r="G1243" i="1" s="1"/>
  <c r="C1243" i="1"/>
  <c r="H1242" i="1"/>
  <c r="G1242" i="1"/>
  <c r="D1242" i="1"/>
  <c r="C1242" i="1"/>
  <c r="D1241" i="1"/>
  <c r="G1241" i="1" s="1"/>
  <c r="C1241" i="1"/>
  <c r="H1240" i="1"/>
  <c r="G1240" i="1"/>
  <c r="D1240" i="1"/>
  <c r="C1240" i="1"/>
  <c r="D1239" i="1"/>
  <c r="G1239" i="1" s="1"/>
  <c r="C1239" i="1"/>
  <c r="H1238" i="1"/>
  <c r="D1238" i="1"/>
  <c r="G1238" i="1" s="1"/>
  <c r="C1238" i="1"/>
  <c r="H1237" i="1"/>
  <c r="D1237" i="1"/>
  <c r="G1237" i="1" s="1"/>
  <c r="C1237" i="1"/>
  <c r="H1236" i="1"/>
  <c r="G1236" i="1"/>
  <c r="D1236" i="1"/>
  <c r="C1236" i="1"/>
  <c r="G1235" i="1"/>
  <c r="D1235" i="1"/>
  <c r="H1235" i="1" s="1"/>
  <c r="C1235" i="1"/>
  <c r="H1234" i="1"/>
  <c r="G1234" i="1"/>
  <c r="D1234" i="1"/>
  <c r="C1234" i="1"/>
  <c r="H1233" i="1"/>
  <c r="G1233" i="1"/>
  <c r="D1233" i="1"/>
  <c r="C1233" i="1"/>
  <c r="H1232" i="1"/>
  <c r="G1232" i="1"/>
  <c r="D1232" i="1"/>
  <c r="C1232" i="1"/>
  <c r="D1231" i="1"/>
  <c r="H1231" i="1" s="1"/>
  <c r="C1231" i="1"/>
  <c r="H1230" i="1"/>
  <c r="D1230" i="1"/>
  <c r="G1230" i="1" s="1"/>
  <c r="C1230" i="1"/>
  <c r="H1229" i="1"/>
  <c r="G1229" i="1"/>
  <c r="D1229" i="1"/>
  <c r="C1229" i="1"/>
  <c r="H1228" i="1"/>
  <c r="G1228" i="1"/>
  <c r="D1228" i="1"/>
  <c r="C1228" i="1"/>
  <c r="H1227" i="1"/>
  <c r="G1227" i="1"/>
  <c r="D1227" i="1"/>
  <c r="C1227" i="1"/>
  <c r="D1226" i="1"/>
  <c r="H1226" i="1" s="1"/>
  <c r="C1226" i="1"/>
  <c r="D1225" i="1"/>
  <c r="H1225" i="1" s="1"/>
  <c r="C1225" i="1"/>
  <c r="D1224" i="1"/>
  <c r="H1224" i="1" s="1"/>
  <c r="C1224" i="1"/>
  <c r="C1223" i="1"/>
  <c r="H1222" i="1"/>
  <c r="G1222" i="1"/>
  <c r="D1222" i="1"/>
  <c r="C1222" i="1"/>
  <c r="H1221" i="1"/>
  <c r="G1221" i="1"/>
  <c r="D1221" i="1"/>
  <c r="C1221" i="1"/>
  <c r="H1220" i="1"/>
  <c r="G1220" i="1"/>
  <c r="D1220" i="1"/>
  <c r="C1220" i="1"/>
  <c r="D1219" i="1"/>
  <c r="H1219" i="1" s="1"/>
  <c r="C1219" i="1"/>
  <c r="H1218" i="1"/>
  <c r="G1218" i="1"/>
  <c r="D1218" i="1"/>
  <c r="C1218" i="1"/>
  <c r="H1217" i="1"/>
  <c r="G1217" i="1"/>
  <c r="D1217" i="1"/>
  <c r="C1217" i="1"/>
  <c r="H1216" i="1"/>
  <c r="G1216" i="1"/>
  <c r="D1216" i="1"/>
  <c r="C1216" i="1"/>
  <c r="D1215" i="1"/>
  <c r="H1215" i="1" s="1"/>
  <c r="C1215" i="1"/>
  <c r="G1214" i="1"/>
  <c r="D1214" i="1"/>
  <c r="H1214" i="1" s="1"/>
  <c r="C1214" i="1"/>
  <c r="H1213" i="1"/>
  <c r="G1213" i="1"/>
  <c r="D1213" i="1"/>
  <c r="C1213" i="1"/>
  <c r="G1212" i="1"/>
  <c r="D1212" i="1"/>
  <c r="H1212" i="1" s="1"/>
  <c r="C1212" i="1"/>
  <c r="G1211" i="1"/>
  <c r="D1211" i="1"/>
  <c r="H1211" i="1" s="1"/>
  <c r="C1211" i="1"/>
  <c r="D1210" i="1"/>
  <c r="H1210" i="1" s="1"/>
  <c r="C1210" i="1"/>
  <c r="H1209" i="1"/>
  <c r="G1209" i="1"/>
  <c r="D1209" i="1"/>
  <c r="C1209" i="1"/>
  <c r="D1208" i="1"/>
  <c r="G1208" i="1" s="1"/>
  <c r="C1208" i="1"/>
  <c r="D1207" i="1"/>
  <c r="H1206" i="1"/>
  <c r="D1206" i="1"/>
  <c r="C1206" i="1"/>
  <c r="G1206" i="1" s="1"/>
  <c r="H1205" i="1"/>
  <c r="G1205" i="1"/>
  <c r="D1205" i="1"/>
  <c r="C1205" i="1"/>
  <c r="H1204" i="1"/>
  <c r="D1204" i="1"/>
  <c r="C1204" i="1"/>
  <c r="G1204" i="1" s="1"/>
  <c r="H1203" i="1"/>
  <c r="D1203" i="1"/>
  <c r="C1203" i="1"/>
  <c r="G1203" i="1" s="1"/>
  <c r="G1202" i="1"/>
  <c r="D1202" i="1"/>
  <c r="H1202" i="1" s="1"/>
  <c r="C1202" i="1"/>
  <c r="C1201" i="1"/>
  <c r="H1200" i="1"/>
  <c r="G1200" i="1"/>
  <c r="D1200" i="1"/>
  <c r="C1200" i="1"/>
  <c r="H1199" i="1"/>
  <c r="D1199" i="1"/>
  <c r="G1199" i="1" s="1"/>
  <c r="C1199" i="1"/>
  <c r="H1198" i="1"/>
  <c r="D1198" i="1"/>
  <c r="G1198" i="1" s="1"/>
  <c r="C1198" i="1"/>
  <c r="D1197" i="1"/>
  <c r="C1197" i="1"/>
  <c r="D1196" i="1"/>
  <c r="H1196" i="1" s="1"/>
  <c r="C1196" i="1"/>
  <c r="D1195" i="1"/>
  <c r="H1195" i="1" s="1"/>
  <c r="C1195" i="1"/>
  <c r="D1194" i="1"/>
  <c r="H1194" i="1" s="1"/>
  <c r="C1194" i="1"/>
  <c r="D1193" i="1"/>
  <c r="H1193" i="1" s="1"/>
  <c r="C1193" i="1"/>
  <c r="D1192" i="1"/>
  <c r="H1192" i="1" s="1"/>
  <c r="C1192" i="1"/>
  <c r="D1191" i="1"/>
  <c r="C1191" i="1"/>
  <c r="G1191" i="1" s="1"/>
  <c r="D1190" i="1"/>
  <c r="C1190" i="1"/>
  <c r="H1189" i="1"/>
  <c r="G1189" i="1"/>
  <c r="D1189" i="1"/>
  <c r="C1189" i="1"/>
  <c r="D1188" i="1"/>
  <c r="H1188" i="1" s="1"/>
  <c r="C1188" i="1"/>
  <c r="D1187" i="1"/>
  <c r="H1187" i="1" s="1"/>
  <c r="C1187" i="1"/>
  <c r="D1186" i="1"/>
  <c r="H1186" i="1" s="1"/>
  <c r="C1186" i="1"/>
  <c r="D1185" i="1"/>
  <c r="G1185" i="1" s="1"/>
  <c r="C1185" i="1"/>
  <c r="D1184" i="1"/>
  <c r="G1184" i="1" s="1"/>
  <c r="C1184" i="1"/>
  <c r="D1183" i="1"/>
  <c r="H1183" i="1" s="1"/>
  <c r="C1183" i="1"/>
  <c r="C1182" i="1"/>
  <c r="H1179" i="1"/>
  <c r="G1179" i="1"/>
  <c r="D1179" i="1"/>
  <c r="C1179" i="1"/>
  <c r="D1178" i="1"/>
  <c r="H1178" i="1" s="1"/>
  <c r="C1178" i="1"/>
  <c r="H1177" i="1"/>
  <c r="D1177" i="1"/>
  <c r="G1177" i="1" s="1"/>
  <c r="C1177" i="1"/>
  <c r="D1176" i="1"/>
  <c r="G1176" i="1" s="1"/>
  <c r="C1176" i="1"/>
  <c r="H1175" i="1"/>
  <c r="G1175" i="1"/>
  <c r="D1175" i="1"/>
  <c r="C1175" i="1"/>
  <c r="D1174" i="1"/>
  <c r="H1174" i="1" s="1"/>
  <c r="C1174" i="1"/>
  <c r="G1173" i="1"/>
  <c r="D1173" i="1"/>
  <c r="H1173" i="1" s="1"/>
  <c r="C1173" i="1"/>
  <c r="H1172" i="1"/>
  <c r="G1172" i="1"/>
  <c r="D1172" i="1"/>
  <c r="C1172" i="1"/>
  <c r="D1171" i="1"/>
  <c r="H1171" i="1" s="1"/>
  <c r="C1171" i="1"/>
  <c r="D1170" i="1"/>
  <c r="H1170" i="1" s="1"/>
  <c r="C1170" i="1"/>
  <c r="H1169" i="1"/>
  <c r="G1169" i="1"/>
  <c r="D1169" i="1"/>
  <c r="C1169" i="1"/>
  <c r="D1168" i="1"/>
  <c r="H1168" i="1" s="1"/>
  <c r="C1168" i="1"/>
  <c r="D1167" i="1"/>
  <c r="G1167" i="1" s="1"/>
  <c r="C1167" i="1"/>
  <c r="H1166" i="1"/>
  <c r="D1166" i="1"/>
  <c r="G1166" i="1" s="1"/>
  <c r="C1166" i="1"/>
  <c r="H1165" i="1"/>
  <c r="D1165" i="1"/>
  <c r="G1165" i="1" s="1"/>
  <c r="C1165" i="1"/>
  <c r="D1164" i="1"/>
  <c r="H1164" i="1" s="1"/>
  <c r="C1164" i="1"/>
  <c r="H1163" i="1"/>
  <c r="G1163" i="1"/>
  <c r="D1163" i="1"/>
  <c r="C1163" i="1"/>
  <c r="H1162" i="1"/>
  <c r="G1162" i="1"/>
  <c r="D1162" i="1"/>
  <c r="C1162" i="1"/>
  <c r="H1161" i="1"/>
  <c r="G1161" i="1"/>
  <c r="D1161" i="1"/>
  <c r="C1161" i="1"/>
  <c r="D1160" i="1"/>
  <c r="H1160" i="1" s="1"/>
  <c r="C1160" i="1"/>
  <c r="H1159" i="1"/>
  <c r="D1159" i="1"/>
  <c r="G1159" i="1" s="1"/>
  <c r="C1159" i="1"/>
  <c r="H1158" i="1"/>
  <c r="D1158" i="1"/>
  <c r="G1158" i="1" s="1"/>
  <c r="C1158" i="1"/>
  <c r="H1157" i="1"/>
  <c r="G1157" i="1"/>
  <c r="D1157" i="1"/>
  <c r="C1157" i="1"/>
  <c r="G1156" i="1"/>
  <c r="D1156" i="1"/>
  <c r="H1156" i="1" s="1"/>
  <c r="C1156" i="1"/>
  <c r="D1155" i="1"/>
  <c r="H1155" i="1" s="1"/>
  <c r="C1155" i="1"/>
  <c r="H1154" i="1"/>
  <c r="G1154" i="1"/>
  <c r="D1154" i="1"/>
  <c r="C1154" i="1"/>
  <c r="D1153" i="1"/>
  <c r="H1153" i="1" s="1"/>
  <c r="C1153" i="1"/>
  <c r="C1152" i="1"/>
  <c r="D1151" i="1"/>
  <c r="G1151" i="1" s="1"/>
  <c r="C1151" i="1"/>
  <c r="D1150" i="1"/>
  <c r="G1150" i="1" s="1"/>
  <c r="C1150" i="1"/>
  <c r="H1149" i="1"/>
  <c r="G1149" i="1"/>
  <c r="D1149" i="1"/>
  <c r="C1149" i="1"/>
  <c r="D1148" i="1"/>
  <c r="G1148" i="1" s="1"/>
  <c r="C1148" i="1"/>
  <c r="D1147" i="1"/>
  <c r="G1147" i="1" s="1"/>
  <c r="C1147" i="1"/>
  <c r="H1146" i="1"/>
  <c r="D1146" i="1"/>
  <c r="G1146" i="1" s="1"/>
  <c r="C1146" i="1"/>
  <c r="H1145" i="1"/>
  <c r="G1145" i="1"/>
  <c r="D1145" i="1"/>
  <c r="C1145" i="1"/>
  <c r="H1144" i="1"/>
  <c r="D1144" i="1"/>
  <c r="G1144" i="1" s="1"/>
  <c r="C1144" i="1"/>
  <c r="H1143" i="1"/>
  <c r="G1143" i="1"/>
  <c r="D1143" i="1"/>
  <c r="C1143" i="1"/>
  <c r="H1142" i="1"/>
  <c r="D1142" i="1"/>
  <c r="G1142" i="1" s="1"/>
  <c r="C1142" i="1"/>
  <c r="D1141" i="1"/>
  <c r="G1141" i="1" s="1"/>
  <c r="C1141" i="1"/>
  <c r="D1140" i="1"/>
  <c r="G1140" i="1" s="1"/>
  <c r="C1140" i="1"/>
  <c r="H1139" i="1"/>
  <c r="D1139" i="1"/>
  <c r="G1139" i="1" s="1"/>
  <c r="C1139" i="1"/>
  <c r="H1138" i="1"/>
  <c r="D1138" i="1"/>
  <c r="G1138" i="1" s="1"/>
  <c r="C1138" i="1"/>
  <c r="H1137" i="1"/>
  <c r="D1137" i="1"/>
  <c r="G1137" i="1" s="1"/>
  <c r="C1137" i="1"/>
  <c r="D1136" i="1"/>
  <c r="G1136" i="1" s="1"/>
  <c r="C1136" i="1"/>
  <c r="H1135" i="1"/>
  <c r="D1135" i="1"/>
  <c r="G1135" i="1" s="1"/>
  <c r="C1135" i="1"/>
  <c r="H1134" i="1"/>
  <c r="D1134" i="1"/>
  <c r="G1134" i="1" s="1"/>
  <c r="C1134" i="1"/>
  <c r="H1133" i="1"/>
  <c r="D1133" i="1"/>
  <c r="G1133" i="1" s="1"/>
  <c r="C1133" i="1"/>
  <c r="C1132" i="1"/>
  <c r="H1131" i="1"/>
  <c r="G1131" i="1"/>
  <c r="D1131" i="1"/>
  <c r="C1131" i="1"/>
  <c r="H1130" i="1"/>
  <c r="D1130" i="1"/>
  <c r="G1130" i="1" s="1"/>
  <c r="C1130" i="1"/>
  <c r="D1129" i="1"/>
  <c r="G1129" i="1" s="1"/>
  <c r="C1129" i="1"/>
  <c r="H1128" i="1"/>
  <c r="D1128" i="1"/>
  <c r="G1128" i="1" s="1"/>
  <c r="C1128" i="1"/>
  <c r="H1127" i="1"/>
  <c r="D1127" i="1"/>
  <c r="G1127" i="1" s="1"/>
  <c r="C1127" i="1"/>
  <c r="D1126" i="1"/>
  <c r="H1126" i="1" s="1"/>
  <c r="C1126" i="1"/>
  <c r="H1125" i="1"/>
  <c r="D1125" i="1"/>
  <c r="G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D1095" i="1"/>
  <c r="G1095" i="1" s="1"/>
  <c r="C1095" i="1"/>
  <c r="G1094" i="1"/>
  <c r="D1094" i="1"/>
  <c r="H1094" i="1" s="1"/>
  <c r="C1094" i="1"/>
  <c r="H1092" i="1"/>
  <c r="G1092" i="1"/>
  <c r="D1092" i="1"/>
  <c r="C1092" i="1"/>
  <c r="D1091" i="1"/>
  <c r="H1091" i="1" s="1"/>
  <c r="C1091" i="1"/>
  <c r="H1090" i="1"/>
  <c r="D1090" i="1"/>
  <c r="G1090" i="1" s="1"/>
  <c r="C1090" i="1"/>
  <c r="H1089" i="1"/>
  <c r="G1089" i="1"/>
  <c r="D1089" i="1"/>
  <c r="C1089" i="1"/>
  <c r="H1088" i="1"/>
  <c r="D1088" i="1"/>
  <c r="G1088" i="1" s="1"/>
  <c r="C1088" i="1"/>
  <c r="D1087" i="1"/>
  <c r="G1087" i="1" s="1"/>
  <c r="C1087" i="1"/>
  <c r="H1086" i="1"/>
  <c r="G1086" i="1"/>
  <c r="D1086" i="1"/>
  <c r="C1086" i="1"/>
  <c r="H1085" i="1"/>
  <c r="D1085" i="1"/>
  <c r="G1085" i="1" s="1"/>
  <c r="C1085" i="1"/>
  <c r="H1084" i="1"/>
  <c r="D1084" i="1"/>
  <c r="G1084" i="1" s="1"/>
  <c r="C1084" i="1"/>
  <c r="D1083" i="1"/>
  <c r="C1083" i="1"/>
  <c r="H1083" i="1" s="1"/>
  <c r="D1082" i="1"/>
  <c r="C1082" i="1"/>
  <c r="H1082" i="1" s="1"/>
  <c r="D1081" i="1"/>
  <c r="C1081" i="1"/>
  <c r="H1080" i="1"/>
  <c r="D1080" i="1"/>
  <c r="G1080" i="1" s="1"/>
  <c r="C1080" i="1"/>
  <c r="H1079" i="1"/>
  <c r="D1079" i="1"/>
  <c r="G1079" i="1" s="1"/>
  <c r="C1079" i="1"/>
  <c r="D1078" i="1"/>
  <c r="H1078" i="1" s="1"/>
  <c r="C1078" i="1"/>
  <c r="H1077" i="1"/>
  <c r="D1077" i="1"/>
  <c r="G1077" i="1" s="1"/>
  <c r="C1077" i="1"/>
  <c r="C1076" i="1"/>
  <c r="D1073" i="1"/>
  <c r="G1073" i="1" s="1"/>
  <c r="C1073" i="1"/>
  <c r="H1073" i="1" s="1"/>
  <c r="H1072" i="1"/>
  <c r="D1072" i="1"/>
  <c r="G1072" i="1" s="1"/>
  <c r="C1072" i="1"/>
  <c r="H1071" i="1"/>
  <c r="D1071" i="1"/>
  <c r="G1071" i="1" s="1"/>
  <c r="C1071" i="1"/>
  <c r="D1070" i="1"/>
  <c r="H1070" i="1" s="1"/>
  <c r="C1070" i="1"/>
  <c r="H1069" i="1"/>
  <c r="D1069" i="1"/>
  <c r="G1069" i="1" s="1"/>
  <c r="C1069"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D1061" i="1"/>
  <c r="H1061" i="1" s="1"/>
  <c r="C1061" i="1"/>
  <c r="H1060" i="1"/>
  <c r="D1060" i="1"/>
  <c r="G1060" i="1" s="1"/>
  <c r="C1060" i="1"/>
  <c r="H1059" i="1"/>
  <c r="G1059" i="1"/>
  <c r="D1059" i="1"/>
  <c r="C1059" i="1"/>
  <c r="H1058" i="1"/>
  <c r="G1058" i="1"/>
  <c r="D1058" i="1"/>
  <c r="C1058" i="1"/>
  <c r="H1057" i="1"/>
  <c r="G1057" i="1"/>
  <c r="D1057" i="1"/>
  <c r="C1057" i="1"/>
  <c r="H1056" i="1"/>
  <c r="G1056" i="1"/>
  <c r="D1056" i="1"/>
  <c r="C1056" i="1"/>
  <c r="G1055" i="1"/>
  <c r="D1055" i="1"/>
  <c r="H1055" i="1" s="1"/>
  <c r="C1055" i="1"/>
  <c r="G1054" i="1"/>
  <c r="D1054" i="1"/>
  <c r="H1054" i="1" s="1"/>
  <c r="C1054" i="1"/>
  <c r="D1053" i="1"/>
  <c r="H1053" i="1" s="1"/>
  <c r="C1053" i="1"/>
  <c r="H1052" i="1"/>
  <c r="G1052" i="1"/>
  <c r="D1052" i="1"/>
  <c r="C1052" i="1"/>
  <c r="H1051" i="1"/>
  <c r="G1051" i="1"/>
  <c r="D1051" i="1"/>
  <c r="C1051" i="1"/>
  <c r="D1050" i="1"/>
  <c r="H1050" i="1" s="1"/>
  <c r="C1050" i="1"/>
  <c r="H1049" i="1"/>
  <c r="G1049" i="1"/>
  <c r="D1049" i="1"/>
  <c r="C1049" i="1"/>
  <c r="H1048" i="1"/>
  <c r="D1048" i="1"/>
  <c r="G1048" i="1" s="1"/>
  <c r="C1048" i="1"/>
  <c r="D1047" i="1"/>
  <c r="H1047" i="1" s="1"/>
  <c r="C1047" i="1"/>
  <c r="C1046" i="1"/>
  <c r="H1045" i="1"/>
  <c r="G1045" i="1"/>
  <c r="D1045" i="1"/>
  <c r="C1045" i="1"/>
  <c r="H1044" i="1"/>
  <c r="D1044" i="1"/>
  <c r="G1044" i="1" s="1"/>
  <c r="C1044" i="1"/>
  <c r="H1043" i="1"/>
  <c r="D1043" i="1"/>
  <c r="G1043" i="1" s="1"/>
  <c r="C1043" i="1"/>
  <c r="H1042" i="1"/>
  <c r="D1042" i="1"/>
  <c r="G1042" i="1" s="1"/>
  <c r="C1042" i="1"/>
  <c r="H1041" i="1"/>
  <c r="D1041" i="1"/>
  <c r="G1041" i="1" s="1"/>
  <c r="C1041" i="1"/>
  <c r="H1040" i="1"/>
  <c r="D1040" i="1"/>
  <c r="G1040" i="1" s="1"/>
  <c r="C1040" i="1"/>
  <c r="G1039" i="1"/>
  <c r="D1039" i="1"/>
  <c r="H1039" i="1" s="1"/>
  <c r="C1039" i="1"/>
  <c r="D1038" i="1"/>
  <c r="H1038" i="1" s="1"/>
  <c r="C1038" i="1"/>
  <c r="D1037" i="1"/>
  <c r="H1037" i="1" s="1"/>
  <c r="C1037" i="1"/>
  <c r="D1036" i="1"/>
  <c r="H1036" i="1" s="1"/>
  <c r="C1036" i="1"/>
  <c r="D1035" i="1"/>
  <c r="H1035" i="1" s="1"/>
  <c r="C1035" i="1"/>
  <c r="D1034" i="1"/>
  <c r="H1034" i="1" s="1"/>
  <c r="C1034" i="1"/>
  <c r="H1033" i="1"/>
  <c r="G1033" i="1"/>
  <c r="D1033" i="1"/>
  <c r="C1033" i="1"/>
  <c r="H1032" i="1"/>
  <c r="D1032" i="1"/>
  <c r="G1032" i="1" s="1"/>
  <c r="C1032" i="1"/>
  <c r="H1031" i="1"/>
  <c r="G1031" i="1"/>
  <c r="D1031" i="1"/>
  <c r="C1031" i="1"/>
  <c r="H1030" i="1"/>
  <c r="G1030" i="1"/>
  <c r="D1030" i="1"/>
  <c r="C1030" i="1"/>
  <c r="H1029" i="1"/>
  <c r="G1029" i="1"/>
  <c r="D1029" i="1"/>
  <c r="C1029" i="1"/>
  <c r="H1028" i="1"/>
  <c r="D1028" i="1"/>
  <c r="G1028" i="1" s="1"/>
  <c r="C1028" i="1"/>
  <c r="H1027" i="1"/>
  <c r="G1027" i="1"/>
  <c r="D1027" i="1"/>
  <c r="C1027" i="1"/>
  <c r="H1026" i="1"/>
  <c r="G1026" i="1"/>
  <c r="D1026" i="1"/>
  <c r="C1026" i="1"/>
  <c r="H1025" i="1"/>
  <c r="G1025" i="1"/>
  <c r="D1025" i="1"/>
  <c r="C1025" i="1"/>
  <c r="D1024" i="1"/>
  <c r="G1024" i="1" s="1"/>
  <c r="C1024" i="1"/>
  <c r="H1023" i="1"/>
  <c r="D1023" i="1"/>
  <c r="G1023" i="1" s="1"/>
  <c r="C1023" i="1"/>
  <c r="H1022" i="1"/>
  <c r="D1022" i="1"/>
  <c r="G1022" i="1" s="1"/>
  <c r="C1022" i="1"/>
  <c r="H1021" i="1"/>
  <c r="D1021" i="1"/>
  <c r="G1021" i="1" s="1"/>
  <c r="C1021" i="1"/>
  <c r="H1020" i="1"/>
  <c r="G1020" i="1"/>
  <c r="D1020" i="1"/>
  <c r="C1020" i="1"/>
  <c r="D1019" i="1"/>
  <c r="H1019" i="1" s="1"/>
  <c r="C1019" i="1"/>
  <c r="D1018" i="1"/>
  <c r="H1018" i="1" s="1"/>
  <c r="C1018" i="1"/>
  <c r="C1017" i="1"/>
  <c r="D1016" i="1"/>
  <c r="H1016" i="1" s="1"/>
  <c r="C1016" i="1"/>
  <c r="G1015" i="1"/>
  <c r="D1015" i="1"/>
  <c r="H1015" i="1" s="1"/>
  <c r="C1015" i="1"/>
  <c r="D1014" i="1"/>
  <c r="H1014" i="1" s="1"/>
  <c r="C1014" i="1"/>
  <c r="D1013" i="1"/>
  <c r="G1013" i="1" s="1"/>
  <c r="C1013" i="1"/>
  <c r="C1012" i="1"/>
  <c r="H1010" i="1"/>
  <c r="D1010" i="1"/>
  <c r="G1010" i="1" s="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D1003" i="1"/>
  <c r="G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H736" i="1" s="1"/>
  <c r="C736" i="1"/>
  <c r="H735" i="1"/>
  <c r="D735" i="1"/>
  <c r="G735" i="1" s="1"/>
  <c r="C735" i="1"/>
  <c r="D734" i="1"/>
  <c r="G734" i="1" s="1"/>
  <c r="C734" i="1"/>
  <c r="H733" i="1"/>
  <c r="G733" i="1"/>
  <c r="D733" i="1"/>
  <c r="C733" i="1"/>
  <c r="H732" i="1"/>
  <c r="G732" i="1"/>
  <c r="D732" i="1"/>
  <c r="C732" i="1"/>
  <c r="H731" i="1"/>
  <c r="G731" i="1"/>
  <c r="D731" i="1"/>
  <c r="C731" i="1"/>
  <c r="H730" i="1"/>
  <c r="G730" i="1"/>
  <c r="D730" i="1"/>
  <c r="C730" i="1"/>
  <c r="H729" i="1"/>
  <c r="G729" i="1"/>
  <c r="D729" i="1"/>
  <c r="C729" i="1"/>
  <c r="D728" i="1"/>
  <c r="H728" i="1" s="1"/>
  <c r="C728" i="1"/>
  <c r="H727" i="1"/>
  <c r="G727" i="1"/>
  <c r="D727" i="1"/>
  <c r="C727" i="1"/>
  <c r="H726" i="1"/>
  <c r="G726" i="1"/>
  <c r="D726" i="1"/>
  <c r="C726" i="1"/>
  <c r="H725" i="1"/>
  <c r="G725" i="1"/>
  <c r="D725" i="1"/>
  <c r="C725" i="1"/>
  <c r="D724" i="1"/>
  <c r="H724" i="1" s="1"/>
  <c r="C724" i="1"/>
  <c r="D723" i="1"/>
  <c r="C723" i="1"/>
  <c r="G723" i="1" s="1"/>
  <c r="D722" i="1"/>
  <c r="H722" i="1" s="1"/>
  <c r="C722" i="1"/>
  <c r="D721" i="1"/>
  <c r="H721" i="1" s="1"/>
  <c r="C721" i="1"/>
  <c r="D720" i="1"/>
  <c r="H720" i="1" s="1"/>
  <c r="C720" i="1"/>
  <c r="H719" i="1"/>
  <c r="G719" i="1"/>
  <c r="D719" i="1"/>
  <c r="C719" i="1"/>
  <c r="G718" i="1"/>
  <c r="D718" i="1"/>
  <c r="H718" i="1" s="1"/>
  <c r="C718" i="1"/>
  <c r="H717" i="1"/>
  <c r="G717"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H701" i="1" s="1"/>
  <c r="C701" i="1"/>
  <c r="D700" i="1"/>
  <c r="H700" i="1" s="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D651" i="1"/>
  <c r="G651" i="1" s="1"/>
  <c r="C651" i="1"/>
  <c r="H650" i="1"/>
  <c r="G650" i="1"/>
  <c r="D650" i="1"/>
  <c r="C650" i="1"/>
  <c r="H649" i="1"/>
  <c r="D649" i="1"/>
  <c r="G649" i="1" s="1"/>
  <c r="C649" i="1"/>
  <c r="H648" i="1"/>
  <c r="G648" i="1"/>
  <c r="D648" i="1"/>
  <c r="C648" i="1"/>
  <c r="G647" i="1"/>
  <c r="D647" i="1"/>
  <c r="H647" i="1" s="1"/>
  <c r="C647" i="1"/>
  <c r="D646" i="1"/>
  <c r="H646" i="1" s="1"/>
  <c r="C646" i="1"/>
  <c r="D645" i="1"/>
  <c r="H645" i="1" s="1"/>
  <c r="C645" i="1"/>
  <c r="C642" i="1"/>
  <c r="D641" i="1"/>
  <c r="H641" i="1" s="1"/>
  <c r="C641" i="1"/>
  <c r="H636" i="1"/>
  <c r="D636" i="1"/>
  <c r="G636" i="1" s="1"/>
  <c r="C636" i="1"/>
  <c r="H635" i="1"/>
  <c r="D635" i="1"/>
  <c r="G635" i="1" s="1"/>
  <c r="C635" i="1"/>
  <c r="H632" i="1"/>
  <c r="D632" i="1"/>
  <c r="G632" i="1" s="1"/>
  <c r="C632" i="1"/>
  <c r="D631" i="1"/>
  <c r="H631" i="1" s="1"/>
  <c r="C631" i="1"/>
  <c r="D630" i="1"/>
  <c r="H630" i="1" s="1"/>
  <c r="C630" i="1"/>
  <c r="H629" i="1"/>
  <c r="D629" i="1"/>
  <c r="G629" i="1" s="1"/>
  <c r="C629" i="1"/>
  <c r="H628" i="1"/>
  <c r="D628" i="1"/>
  <c r="G628" i="1" s="1"/>
  <c r="C628" i="1"/>
  <c r="H627" i="1"/>
  <c r="G627" i="1"/>
  <c r="D627" i="1"/>
  <c r="C627" i="1"/>
  <c r="G626" i="1"/>
  <c r="D626" i="1"/>
  <c r="H626" i="1" s="1"/>
  <c r="C626" i="1"/>
  <c r="H625" i="1"/>
  <c r="D625" i="1"/>
  <c r="G625" i="1" s="1"/>
  <c r="C625" i="1"/>
  <c r="H624" i="1"/>
  <c r="D624" i="1"/>
  <c r="G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D616" i="1"/>
  <c r="G616" i="1" s="1"/>
  <c r="C616" i="1"/>
  <c r="D615" i="1"/>
  <c r="G615" i="1" s="1"/>
  <c r="C615" i="1"/>
  <c r="H614" i="1"/>
  <c r="G614" i="1"/>
  <c r="D614" i="1"/>
  <c r="C614" i="1"/>
  <c r="D613" i="1"/>
  <c r="H613" i="1" s="1"/>
  <c r="C613" i="1"/>
  <c r="H612" i="1"/>
  <c r="G612" i="1"/>
  <c r="D612" i="1"/>
  <c r="C612" i="1"/>
  <c r="H611" i="1"/>
  <c r="G611" i="1"/>
  <c r="D611" i="1"/>
  <c r="C611" i="1"/>
  <c r="D610" i="1"/>
  <c r="H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H599" i="1"/>
  <c r="G599" i="1"/>
  <c r="D599" i="1"/>
  <c r="C599" i="1"/>
  <c r="H598" i="1"/>
  <c r="G598" i="1"/>
  <c r="D598" i="1"/>
  <c r="C598" i="1"/>
  <c r="D597" i="1"/>
  <c r="H597" i="1" s="1"/>
  <c r="C597" i="1"/>
  <c r="H596" i="1"/>
  <c r="G596" i="1"/>
  <c r="D596" i="1"/>
  <c r="C596" i="1"/>
  <c r="H595" i="1"/>
  <c r="G595" i="1"/>
  <c r="D595" i="1"/>
  <c r="C595" i="1"/>
  <c r="H594" i="1"/>
  <c r="D594" i="1"/>
  <c r="G594" i="1" s="1"/>
  <c r="C594" i="1"/>
  <c r="H593" i="1"/>
  <c r="G593" i="1"/>
  <c r="D593" i="1"/>
  <c r="C593" i="1"/>
  <c r="D592" i="1"/>
  <c r="H592" i="1" s="1"/>
  <c r="C592" i="1"/>
  <c r="C591" i="1"/>
  <c r="H590" i="1"/>
  <c r="D590" i="1"/>
  <c r="G590" i="1" s="1"/>
  <c r="C590" i="1"/>
  <c r="H589" i="1"/>
  <c r="D589" i="1"/>
  <c r="G589" i="1" s="1"/>
  <c r="C589" i="1"/>
  <c r="G588" i="1"/>
  <c r="D588" i="1"/>
  <c r="H588" i="1" s="1"/>
  <c r="C588" i="1"/>
  <c r="H587" i="1"/>
  <c r="D587" i="1"/>
  <c r="G587" i="1" s="1"/>
  <c r="C587" i="1"/>
  <c r="H586" i="1"/>
  <c r="D586" i="1"/>
  <c r="G586" i="1" s="1"/>
  <c r="C586" i="1"/>
  <c r="H585" i="1"/>
  <c r="G585" i="1"/>
  <c r="D585" i="1"/>
  <c r="C585" i="1"/>
  <c r="H584" i="1"/>
  <c r="G584" i="1"/>
  <c r="D584" i="1"/>
  <c r="C584" i="1"/>
  <c r="H583" i="1"/>
  <c r="G583" i="1"/>
  <c r="D583" i="1"/>
  <c r="C583" i="1"/>
  <c r="H582" i="1"/>
  <c r="D582" i="1"/>
  <c r="G582" i="1" s="1"/>
  <c r="C582" i="1"/>
  <c r="H581" i="1"/>
  <c r="G581" i="1"/>
  <c r="D581" i="1"/>
  <c r="C581" i="1"/>
  <c r="H580" i="1"/>
  <c r="D580" i="1"/>
  <c r="G580" i="1" s="1"/>
  <c r="C580" i="1"/>
  <c r="H579" i="1"/>
  <c r="D579" i="1"/>
  <c r="G579" i="1" s="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D571" i="1"/>
  <c r="H571" i="1" s="1"/>
  <c r="C571" i="1"/>
  <c r="H570" i="1"/>
  <c r="D570" i="1"/>
  <c r="G570" i="1" s="1"/>
  <c r="C570" i="1"/>
  <c r="D569" i="1"/>
  <c r="G569" i="1" s="1"/>
  <c r="C569" i="1"/>
  <c r="H568" i="1"/>
  <c r="D568" i="1"/>
  <c r="G568" i="1" s="1"/>
  <c r="C568" i="1"/>
  <c r="H567" i="1"/>
  <c r="G567" i="1"/>
  <c r="D567" i="1"/>
  <c r="C567" i="1"/>
  <c r="H566" i="1"/>
  <c r="D566" i="1"/>
  <c r="G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G557" i="1" s="1"/>
  <c r="C557" i="1"/>
  <c r="D556" i="1"/>
  <c r="G556" i="1" s="1"/>
  <c r="C556" i="1"/>
  <c r="G555" i="1"/>
  <c r="D555" i="1"/>
  <c r="H555" i="1" s="1"/>
  <c r="C555" i="1"/>
  <c r="H554" i="1"/>
  <c r="G554" i="1"/>
  <c r="D554" i="1"/>
  <c r="C554" i="1"/>
  <c r="H553" i="1"/>
  <c r="G553" i="1"/>
  <c r="D553" i="1"/>
  <c r="C553" i="1"/>
  <c r="H552" i="1"/>
  <c r="G552" i="1"/>
  <c r="D552" i="1"/>
  <c r="C552" i="1"/>
  <c r="H551" i="1"/>
  <c r="G551" i="1"/>
  <c r="D551" i="1"/>
  <c r="C551" i="1"/>
  <c r="H550" i="1"/>
  <c r="D550" i="1"/>
  <c r="G550" i="1" s="1"/>
  <c r="C550" i="1"/>
  <c r="H549" i="1"/>
  <c r="G549" i="1"/>
  <c r="D549" i="1"/>
  <c r="C549" i="1"/>
  <c r="H548" i="1"/>
  <c r="G548" i="1"/>
  <c r="D548" i="1"/>
  <c r="C548" i="1"/>
  <c r="D547" i="1"/>
  <c r="H547" i="1" s="1"/>
  <c r="C547" i="1"/>
  <c r="H546" i="1"/>
  <c r="D546" i="1"/>
  <c r="G546" i="1" s="1"/>
  <c r="C546" i="1"/>
  <c r="H545" i="1"/>
  <c r="G545" i="1"/>
  <c r="D545" i="1"/>
  <c r="C545" i="1"/>
  <c r="H544" i="1"/>
  <c r="D544" i="1"/>
  <c r="G544" i="1" s="1"/>
  <c r="C544" i="1"/>
  <c r="H543" i="1"/>
  <c r="D543" i="1"/>
  <c r="G543" i="1" s="1"/>
  <c r="C543" i="1"/>
  <c r="D542" i="1"/>
  <c r="H542" i="1" s="1"/>
  <c r="C542" i="1"/>
  <c r="H541" i="1"/>
  <c r="G541" i="1"/>
  <c r="D541" i="1"/>
  <c r="C541" i="1"/>
  <c r="H540" i="1"/>
  <c r="G540" i="1"/>
  <c r="D540" i="1"/>
  <c r="C540" i="1"/>
  <c r="D539" i="1"/>
  <c r="H539" i="1" s="1"/>
  <c r="C539" i="1"/>
  <c r="H538" i="1"/>
  <c r="D538" i="1"/>
  <c r="G538" i="1" s="1"/>
  <c r="C538" i="1"/>
  <c r="D537" i="1"/>
  <c r="H537" i="1" s="1"/>
  <c r="C537" i="1"/>
  <c r="D536" i="1"/>
  <c r="H536" i="1" s="1"/>
  <c r="C536" i="1"/>
  <c r="H535" i="1"/>
  <c r="G535" i="1"/>
  <c r="D535" i="1"/>
  <c r="C535" i="1"/>
  <c r="H534" i="1"/>
  <c r="D534" i="1"/>
  <c r="G534" i="1" s="1"/>
  <c r="C534" i="1"/>
  <c r="H533" i="1"/>
  <c r="D533" i="1"/>
  <c r="G533" i="1" s="1"/>
  <c r="C533" i="1"/>
  <c r="H532" i="1"/>
  <c r="D532" i="1"/>
  <c r="G532" i="1" s="1"/>
  <c r="C532" i="1"/>
  <c r="D531" i="1"/>
  <c r="H531" i="1" s="1"/>
  <c r="C531" i="1"/>
  <c r="C530" i="1"/>
  <c r="H528" i="1"/>
  <c r="G528" i="1"/>
  <c r="D528" i="1"/>
  <c r="C528" i="1"/>
  <c r="H527" i="1"/>
  <c r="D527" i="1"/>
  <c r="G527" i="1" s="1"/>
  <c r="C527" i="1"/>
  <c r="D526" i="1"/>
  <c r="G526" i="1" s="1"/>
  <c r="C526" i="1"/>
  <c r="H525" i="1"/>
  <c r="G525" i="1"/>
  <c r="D525" i="1"/>
  <c r="C525" i="1"/>
  <c r="H524" i="1"/>
  <c r="G524" i="1"/>
  <c r="D524" i="1"/>
  <c r="C524" i="1"/>
  <c r="H523" i="1"/>
  <c r="G523" i="1"/>
  <c r="D523" i="1"/>
  <c r="C523" i="1"/>
  <c r="D522" i="1"/>
  <c r="H522" i="1" s="1"/>
  <c r="C522" i="1"/>
  <c r="H521" i="1"/>
  <c r="D521" i="1"/>
  <c r="G521" i="1" s="1"/>
  <c r="C521" i="1"/>
  <c r="G520" i="1"/>
  <c r="D520" i="1"/>
  <c r="H520" i="1" s="1"/>
  <c r="C520" i="1"/>
  <c r="D519" i="1"/>
  <c r="H519" i="1" s="1"/>
  <c r="C519" i="1"/>
  <c r="H518" i="1"/>
  <c r="G518" i="1"/>
  <c r="D518" i="1"/>
  <c r="C518" i="1"/>
  <c r="H517" i="1"/>
  <c r="D517" i="1"/>
  <c r="G517" i="1" s="1"/>
  <c r="C517" i="1"/>
  <c r="C516" i="1"/>
  <c r="H515" i="1"/>
  <c r="G515" i="1"/>
  <c r="D515" i="1"/>
  <c r="C515" i="1"/>
  <c r="H514" i="1"/>
  <c r="G514" i="1"/>
  <c r="D514" i="1"/>
  <c r="C514" i="1"/>
  <c r="H513" i="1"/>
  <c r="D513" i="1"/>
  <c r="G513" i="1" s="1"/>
  <c r="C513" i="1"/>
  <c r="H512" i="1"/>
  <c r="D512" i="1"/>
  <c r="G512" i="1" s="1"/>
  <c r="C512" i="1"/>
  <c r="H511" i="1"/>
  <c r="G511" i="1"/>
  <c r="D511" i="1"/>
  <c r="C511" i="1"/>
  <c r="H510" i="1"/>
  <c r="G510" i="1"/>
  <c r="D510" i="1"/>
  <c r="C510" i="1"/>
  <c r="D509" i="1"/>
  <c r="H509" i="1" s="1"/>
  <c r="C509" i="1"/>
  <c r="D508" i="1"/>
  <c r="H508" i="1" s="1"/>
  <c r="C508" i="1"/>
  <c r="D507" i="1"/>
  <c r="H507" i="1" s="1"/>
  <c r="C507" i="1"/>
  <c r="D506" i="1"/>
  <c r="H506" i="1" s="1"/>
  <c r="C506" i="1"/>
  <c r="H505" i="1"/>
  <c r="D505" i="1"/>
  <c r="G505" i="1" s="1"/>
  <c r="C505" i="1"/>
  <c r="H504" i="1"/>
  <c r="G504" i="1"/>
  <c r="D504" i="1"/>
  <c r="C504" i="1"/>
  <c r="C503" i="1"/>
  <c r="H502" i="1"/>
  <c r="G502" i="1"/>
  <c r="D502" i="1"/>
  <c r="C502" i="1"/>
  <c r="H501" i="1"/>
  <c r="G501" i="1"/>
  <c r="D501" i="1"/>
  <c r="C501" i="1"/>
  <c r="D500" i="1"/>
  <c r="G500" i="1" s="1"/>
  <c r="C500" i="1"/>
  <c r="D499" i="1"/>
  <c r="H499" i="1" s="1"/>
  <c r="C499" i="1"/>
  <c r="H498" i="1"/>
  <c r="D498" i="1"/>
  <c r="G498" i="1" s="1"/>
  <c r="C498" i="1"/>
  <c r="H497" i="1"/>
  <c r="G497" i="1"/>
  <c r="D497" i="1"/>
  <c r="C497" i="1"/>
  <c r="D496" i="1"/>
  <c r="G496" i="1" s="1"/>
  <c r="C496" i="1"/>
  <c r="H495" i="1"/>
  <c r="G495" i="1"/>
  <c r="D495" i="1"/>
  <c r="C495" i="1"/>
  <c r="H494" i="1"/>
  <c r="G494" i="1"/>
  <c r="D494" i="1"/>
  <c r="C494" i="1"/>
  <c r="H493" i="1"/>
  <c r="G493" i="1"/>
  <c r="D493" i="1"/>
  <c r="C493" i="1"/>
  <c r="H492" i="1"/>
  <c r="G492" i="1"/>
  <c r="D492" i="1"/>
  <c r="C492" i="1"/>
  <c r="H491" i="1"/>
  <c r="G491" i="1"/>
  <c r="D491" i="1"/>
  <c r="C491" i="1"/>
  <c r="D490" i="1"/>
  <c r="H490" i="1" s="1"/>
  <c r="C490" i="1"/>
  <c r="H489" i="1"/>
  <c r="G489" i="1"/>
  <c r="D489" i="1"/>
  <c r="C489" i="1"/>
  <c r="H488" i="1"/>
  <c r="G488" i="1"/>
  <c r="D488" i="1"/>
  <c r="C488" i="1"/>
  <c r="H487" i="1"/>
  <c r="G487" i="1"/>
  <c r="D487" i="1"/>
  <c r="C487" i="1"/>
  <c r="D486" i="1"/>
  <c r="H486" i="1" s="1"/>
  <c r="C486" i="1"/>
  <c r="C485" i="1"/>
  <c r="H484" i="1"/>
  <c r="G484" i="1"/>
  <c r="D484" i="1"/>
  <c r="C484" i="1"/>
  <c r="H483" i="1"/>
  <c r="G483" i="1"/>
  <c r="D483" i="1"/>
  <c r="C483" i="1"/>
  <c r="H482" i="1"/>
  <c r="G482" i="1"/>
  <c r="D482" i="1"/>
  <c r="C482" i="1"/>
  <c r="D481" i="1"/>
  <c r="H481" i="1" s="1"/>
  <c r="C481" i="1"/>
  <c r="H480" i="1"/>
  <c r="D480" i="1"/>
  <c r="G480" i="1" s="1"/>
  <c r="C480" i="1"/>
  <c r="H479" i="1"/>
  <c r="D479" i="1"/>
  <c r="G479" i="1" s="1"/>
  <c r="C479" i="1"/>
  <c r="H478" i="1"/>
  <c r="D478" i="1"/>
  <c r="G478" i="1" s="1"/>
  <c r="C478" i="1"/>
  <c r="H477" i="1"/>
  <c r="D477" i="1"/>
  <c r="G477" i="1" s="1"/>
  <c r="C477" i="1"/>
  <c r="H476" i="1"/>
  <c r="D476" i="1"/>
  <c r="G476" i="1" s="1"/>
  <c r="C476" i="1"/>
  <c r="D475" i="1"/>
  <c r="H475" i="1" s="1"/>
  <c r="C475" i="1"/>
  <c r="D474" i="1"/>
  <c r="G474" i="1" s="1"/>
  <c r="C474" i="1"/>
  <c r="C473" i="1"/>
  <c r="H472" i="1"/>
  <c r="D472" i="1"/>
  <c r="G472" i="1" s="1"/>
  <c r="C472" i="1"/>
  <c r="D471" i="1"/>
  <c r="H471" i="1" s="1"/>
  <c r="C471" i="1"/>
  <c r="D470" i="1"/>
  <c r="H470" i="1" s="1"/>
  <c r="C470" i="1"/>
  <c r="H469" i="1"/>
  <c r="D469" i="1"/>
  <c r="G469" i="1" s="1"/>
  <c r="C469" i="1"/>
  <c r="H468" i="1"/>
  <c r="G468" i="1"/>
  <c r="D468" i="1"/>
  <c r="C468" i="1"/>
  <c r="H467" i="1"/>
  <c r="G467" i="1"/>
  <c r="D467" i="1"/>
  <c r="C467" i="1"/>
  <c r="H466" i="1"/>
  <c r="D466" i="1"/>
  <c r="G466" i="1" s="1"/>
  <c r="C466" i="1"/>
  <c r="H465" i="1"/>
  <c r="D465" i="1"/>
  <c r="G465" i="1" s="1"/>
  <c r="C465" i="1"/>
  <c r="H464" i="1"/>
  <c r="G464" i="1"/>
  <c r="D464" i="1"/>
  <c r="C464" i="1"/>
  <c r="H463" i="1"/>
  <c r="D463" i="1"/>
  <c r="G463" i="1" s="1"/>
  <c r="C463" i="1"/>
  <c r="H462" i="1"/>
  <c r="D462" i="1"/>
  <c r="G462" i="1" s="1"/>
  <c r="C462" i="1"/>
  <c r="D461" i="1"/>
  <c r="G461" i="1" s="1"/>
  <c r="C461" i="1"/>
  <c r="C460" i="1"/>
  <c r="D459" i="1"/>
  <c r="H459" i="1" s="1"/>
  <c r="C459" i="1"/>
  <c r="H458" i="1"/>
  <c r="G458" i="1"/>
  <c r="D458" i="1"/>
  <c r="C458" i="1"/>
  <c r="H457" i="1"/>
  <c r="D457" i="1"/>
  <c r="G457" i="1" s="1"/>
  <c r="C457" i="1"/>
  <c r="D456" i="1"/>
  <c r="H456" i="1" s="1"/>
  <c r="C456" i="1"/>
  <c r="H455" i="1"/>
  <c r="G455" i="1"/>
  <c r="D455" i="1"/>
  <c r="C455" i="1"/>
  <c r="H454" i="1"/>
  <c r="D454" i="1"/>
  <c r="G454" i="1" s="1"/>
  <c r="C454" i="1"/>
  <c r="H453" i="1"/>
  <c r="G453" i="1"/>
  <c r="D453" i="1"/>
  <c r="C453" i="1"/>
  <c r="D452" i="1"/>
  <c r="H452" i="1" s="1"/>
  <c r="C452" i="1"/>
  <c r="D451" i="1"/>
  <c r="H451" i="1" s="1"/>
  <c r="C451" i="1"/>
  <c r="H450" i="1"/>
  <c r="G450" i="1"/>
  <c r="D450" i="1"/>
  <c r="C450" i="1"/>
  <c r="H449" i="1"/>
  <c r="G449" i="1"/>
  <c r="D449" i="1"/>
  <c r="C449" i="1"/>
  <c r="D448" i="1"/>
  <c r="H448" i="1" s="1"/>
  <c r="C448" i="1"/>
  <c r="H447" i="1"/>
  <c r="G447" i="1"/>
  <c r="D447" i="1"/>
  <c r="C447" i="1"/>
  <c r="D446" i="1"/>
  <c r="H446" i="1" s="1"/>
  <c r="C446" i="1"/>
  <c r="H445" i="1"/>
  <c r="D445" i="1"/>
  <c r="G445" i="1" s="1"/>
  <c r="C445" i="1"/>
  <c r="H444" i="1"/>
  <c r="D444" i="1"/>
  <c r="G444" i="1" s="1"/>
  <c r="C444" i="1"/>
  <c r="H443" i="1"/>
  <c r="G443" i="1"/>
  <c r="D443" i="1"/>
  <c r="C443" i="1"/>
  <c r="H442" i="1"/>
  <c r="G442" i="1"/>
  <c r="D442" i="1"/>
  <c r="C442" i="1"/>
  <c r="H441" i="1"/>
  <c r="G441" i="1"/>
  <c r="D441" i="1"/>
  <c r="C441" i="1"/>
  <c r="H440" i="1"/>
  <c r="G440" i="1"/>
  <c r="D440" i="1"/>
  <c r="C440" i="1"/>
  <c r="H439" i="1"/>
  <c r="G439" i="1"/>
  <c r="D439" i="1"/>
  <c r="C439" i="1"/>
  <c r="D438" i="1"/>
  <c r="H438" i="1" s="1"/>
  <c r="C438" i="1"/>
  <c r="D437" i="1"/>
  <c r="H437" i="1" s="1"/>
  <c r="C437" i="1"/>
  <c r="D436" i="1"/>
  <c r="G436" i="1" s="1"/>
  <c r="C436" i="1"/>
  <c r="H435" i="1"/>
  <c r="D435" i="1"/>
  <c r="G435" i="1" s="1"/>
  <c r="C435" i="1"/>
  <c r="D434" i="1"/>
  <c r="G434" i="1" s="1"/>
  <c r="C434" i="1"/>
  <c r="H433" i="1"/>
  <c r="D433" i="1"/>
  <c r="G433" i="1" s="1"/>
  <c r="C433" i="1"/>
  <c r="H432" i="1"/>
  <c r="G432" i="1"/>
  <c r="D432" i="1"/>
  <c r="C432" i="1"/>
  <c r="H431" i="1"/>
  <c r="G431" i="1"/>
  <c r="D431" i="1"/>
  <c r="C431" i="1"/>
  <c r="H430" i="1"/>
  <c r="D430" i="1"/>
  <c r="G430" i="1" s="1"/>
  <c r="C430" i="1"/>
  <c r="H429" i="1"/>
  <c r="D429" i="1"/>
  <c r="G429" i="1" s="1"/>
  <c r="C429" i="1"/>
  <c r="H428" i="1"/>
  <c r="G428" i="1"/>
  <c r="D428" i="1"/>
  <c r="C428" i="1"/>
  <c r="H427" i="1"/>
  <c r="G427" i="1"/>
  <c r="D427" i="1"/>
  <c r="C427" i="1"/>
  <c r="D426" i="1"/>
  <c r="G426" i="1" s="1"/>
  <c r="C426" i="1"/>
  <c r="C425" i="1"/>
  <c r="D423" i="1"/>
  <c r="H423" i="1" s="1"/>
  <c r="C423" i="1"/>
  <c r="D422" i="1"/>
  <c r="H422" i="1" s="1"/>
  <c r="C422" i="1"/>
  <c r="D421" i="1"/>
  <c r="H421" i="1" s="1"/>
  <c r="C421" i="1"/>
  <c r="G416" i="1"/>
  <c r="D416" i="1"/>
  <c r="H416" i="1" s="1"/>
  <c r="C416" i="1"/>
  <c r="G415" i="1"/>
  <c r="D415" i="1"/>
  <c r="H415" i="1" s="1"/>
  <c r="C415" i="1"/>
  <c r="G414" i="1"/>
  <c r="D414" i="1"/>
  <c r="H414" i="1" s="1"/>
  <c r="C414" i="1"/>
  <c r="D411" i="1"/>
  <c r="G411" i="1" s="1"/>
  <c r="C411" i="1"/>
  <c r="D410" i="1"/>
  <c r="G410" i="1" s="1"/>
  <c r="C410" i="1"/>
  <c r="D409" i="1"/>
  <c r="G409" i="1" s="1"/>
  <c r="C409" i="1"/>
  <c r="H408" i="1"/>
  <c r="G408" i="1"/>
  <c r="D408" i="1"/>
  <c r="C408" i="1"/>
  <c r="H407" i="1"/>
  <c r="D407" i="1"/>
  <c r="G407" i="1" s="1"/>
  <c r="C407" i="1"/>
  <c r="H406" i="1"/>
  <c r="G406" i="1"/>
  <c r="D406" i="1"/>
  <c r="C406" i="1"/>
  <c r="H405" i="1"/>
  <c r="G405" i="1"/>
  <c r="D405" i="1"/>
  <c r="C405" i="1"/>
  <c r="H404" i="1"/>
  <c r="D404" i="1"/>
  <c r="G404" i="1" s="1"/>
  <c r="C404" i="1"/>
  <c r="H403" i="1"/>
  <c r="D403" i="1"/>
  <c r="G403" i="1" s="1"/>
  <c r="C403" i="1"/>
  <c r="H402" i="1"/>
  <c r="D402" i="1"/>
  <c r="G402" i="1" s="1"/>
  <c r="C402" i="1"/>
  <c r="C401" i="1"/>
  <c r="H400" i="1"/>
  <c r="G400" i="1"/>
  <c r="D400" i="1"/>
  <c r="C400" i="1"/>
  <c r="H399" i="1"/>
  <c r="G399" i="1"/>
  <c r="D399" i="1"/>
  <c r="C399" i="1"/>
  <c r="H398" i="1"/>
  <c r="D398" i="1"/>
  <c r="G398" i="1" s="1"/>
  <c r="C398" i="1"/>
  <c r="H397" i="1"/>
  <c r="G397" i="1"/>
  <c r="D397" i="1"/>
  <c r="C397" i="1"/>
  <c r="D396" i="1"/>
  <c r="H396" i="1" s="1"/>
  <c r="C396" i="1"/>
  <c r="H395" i="1"/>
  <c r="G395" i="1"/>
  <c r="D395" i="1"/>
  <c r="C395" i="1"/>
  <c r="H394" i="1"/>
  <c r="G394" i="1"/>
  <c r="D394" i="1"/>
  <c r="C394" i="1"/>
  <c r="H393" i="1"/>
  <c r="G393" i="1"/>
  <c r="D393" i="1"/>
  <c r="C393" i="1"/>
  <c r="D392" i="1"/>
  <c r="H392" i="1" s="1"/>
  <c r="C392" i="1"/>
  <c r="H391" i="1"/>
  <c r="D391" i="1"/>
  <c r="G391" i="1" s="1"/>
  <c r="C391" i="1"/>
  <c r="H390" i="1"/>
  <c r="D390" i="1"/>
  <c r="G390" i="1" s="1"/>
  <c r="C390" i="1"/>
  <c r="H389" i="1"/>
  <c r="G389" i="1"/>
  <c r="D389" i="1"/>
  <c r="C389" i="1"/>
  <c r="H388" i="1"/>
  <c r="D388" i="1"/>
  <c r="G388" i="1" s="1"/>
  <c r="C388" i="1"/>
  <c r="H387" i="1"/>
  <c r="D387" i="1"/>
  <c r="G387" i="1" s="1"/>
  <c r="C387" i="1"/>
  <c r="H386" i="1"/>
  <c r="G386" i="1"/>
  <c r="D386" i="1"/>
  <c r="C386" i="1"/>
  <c r="H385" i="1"/>
  <c r="D385" i="1"/>
  <c r="G385" i="1" s="1"/>
  <c r="C385" i="1"/>
  <c r="H384" i="1"/>
  <c r="D384" i="1"/>
  <c r="G384" i="1" s="1"/>
  <c r="C384" i="1"/>
  <c r="D383" i="1"/>
  <c r="H383" i="1" s="1"/>
  <c r="C383" i="1"/>
  <c r="D382" i="1"/>
  <c r="G382" i="1" s="1"/>
  <c r="C382" i="1"/>
  <c r="H381" i="1"/>
  <c r="D381" i="1"/>
  <c r="G381" i="1" s="1"/>
  <c r="C381" i="1"/>
  <c r="H380" i="1"/>
  <c r="G380" i="1"/>
  <c r="D380" i="1"/>
  <c r="C380" i="1"/>
  <c r="H379" i="1"/>
  <c r="G379" i="1"/>
  <c r="D379" i="1"/>
  <c r="C379" i="1"/>
  <c r="H378" i="1"/>
  <c r="D378" i="1"/>
  <c r="G378" i="1" s="1"/>
  <c r="C378" i="1"/>
  <c r="H377" i="1"/>
  <c r="G377" i="1"/>
  <c r="D377" i="1"/>
  <c r="C377" i="1"/>
  <c r="H376" i="1"/>
  <c r="G376" i="1"/>
  <c r="D376" i="1"/>
  <c r="C376" i="1"/>
  <c r="H375" i="1"/>
  <c r="G375" i="1"/>
  <c r="D375" i="1"/>
  <c r="C375" i="1"/>
  <c r="D374" i="1"/>
  <c r="H374" i="1" s="1"/>
  <c r="C374" i="1"/>
  <c r="G373" i="1"/>
  <c r="D373" i="1"/>
  <c r="H373" i="1" s="1"/>
  <c r="C373" i="1"/>
  <c r="H372" i="1"/>
  <c r="G372" i="1"/>
  <c r="D372" i="1"/>
  <c r="C372" i="1"/>
  <c r="H371" i="1"/>
  <c r="D371" i="1"/>
  <c r="G371" i="1" s="1"/>
  <c r="C371" i="1"/>
  <c r="H370" i="1"/>
  <c r="D370" i="1"/>
  <c r="G370" i="1" s="1"/>
  <c r="C370" i="1"/>
  <c r="D369" i="1"/>
  <c r="G369" i="1" s="1"/>
  <c r="C369" i="1"/>
  <c r="C368" i="1"/>
  <c r="H367" i="1"/>
  <c r="D367" i="1"/>
  <c r="G367" i="1" s="1"/>
  <c r="C367" i="1"/>
  <c r="H366" i="1"/>
  <c r="G366" i="1"/>
  <c r="D366" i="1"/>
  <c r="C366" i="1"/>
  <c r="H365" i="1"/>
  <c r="G365" i="1"/>
  <c r="D365" i="1"/>
  <c r="C365" i="1"/>
  <c r="H364" i="1"/>
  <c r="D364" i="1"/>
  <c r="G364" i="1" s="1"/>
  <c r="C364" i="1"/>
  <c r="H363" i="1"/>
  <c r="G363" i="1"/>
  <c r="D363" i="1"/>
  <c r="C363" i="1"/>
  <c r="H362" i="1"/>
  <c r="D362" i="1"/>
  <c r="G362" i="1" s="1"/>
  <c r="C362" i="1"/>
  <c r="D361" i="1"/>
  <c r="G361" i="1" s="1"/>
  <c r="C361" i="1"/>
  <c r="H360" i="1"/>
  <c r="D360" i="1"/>
  <c r="G360" i="1" s="1"/>
  <c r="C360" i="1"/>
  <c r="H359" i="1"/>
  <c r="D359" i="1"/>
  <c r="G359" i="1" s="1"/>
  <c r="C359" i="1"/>
  <c r="H358" i="1"/>
  <c r="D358" i="1"/>
  <c r="G358" i="1" s="1"/>
  <c r="C358" i="1"/>
  <c r="D357" i="1"/>
  <c r="G357" i="1" s="1"/>
  <c r="C357" i="1"/>
  <c r="C356" i="1"/>
  <c r="H354" i="1"/>
  <c r="D354" i="1"/>
  <c r="G354" i="1" s="1"/>
  <c r="C354" i="1"/>
  <c r="H353" i="1"/>
  <c r="D353" i="1"/>
  <c r="G353" i="1" s="1"/>
  <c r="C353" i="1"/>
  <c r="H352" i="1"/>
  <c r="D352" i="1"/>
  <c r="G352" i="1" s="1"/>
  <c r="C352" i="1"/>
  <c r="D351" i="1"/>
  <c r="H351" i="1" s="1"/>
  <c r="C351" i="1"/>
  <c r="D350" i="1"/>
  <c r="H350" i="1" s="1"/>
  <c r="C350" i="1"/>
  <c r="C349" i="1"/>
  <c r="H348" i="1"/>
  <c r="D348" i="1"/>
  <c r="G348" i="1" s="1"/>
  <c r="C348" i="1"/>
  <c r="H347" i="1"/>
  <c r="G347" i="1"/>
  <c r="D347" i="1"/>
  <c r="C347" i="1"/>
  <c r="H346" i="1"/>
  <c r="D346" i="1"/>
  <c r="G346" i="1" s="1"/>
  <c r="C346" i="1"/>
  <c r="H345" i="1"/>
  <c r="G345" i="1"/>
  <c r="D345" i="1"/>
  <c r="C345" i="1"/>
  <c r="H344" i="1"/>
  <c r="G344" i="1"/>
  <c r="D344" i="1"/>
  <c r="C344" i="1"/>
  <c r="H343" i="1"/>
  <c r="D343" i="1"/>
  <c r="G343" i="1" s="1"/>
  <c r="C343" i="1"/>
  <c r="H342" i="1"/>
  <c r="D342" i="1"/>
  <c r="G342" i="1" s="1"/>
  <c r="C342" i="1"/>
  <c r="D341" i="1"/>
  <c r="G341" i="1" s="1"/>
  <c r="C341" i="1"/>
  <c r="G340" i="1"/>
  <c r="D340" i="1"/>
  <c r="H340" i="1" s="1"/>
  <c r="C340" i="1"/>
  <c r="G339" i="1"/>
  <c r="D339" i="1"/>
  <c r="H339" i="1" s="1"/>
  <c r="C339" i="1"/>
  <c r="H338" i="1"/>
  <c r="G338" i="1"/>
  <c r="D338" i="1"/>
  <c r="C338" i="1"/>
  <c r="H337" i="1"/>
  <c r="D337" i="1"/>
  <c r="G337" i="1" s="1"/>
  <c r="C337" i="1"/>
  <c r="D336" i="1"/>
  <c r="H336" i="1" s="1"/>
  <c r="C336" i="1"/>
  <c r="H335" i="1"/>
  <c r="D335" i="1"/>
  <c r="G335" i="1" s="1"/>
  <c r="C335" i="1"/>
  <c r="H334" i="1"/>
  <c r="D334" i="1"/>
  <c r="G334" i="1" s="1"/>
  <c r="C334" i="1"/>
  <c r="H333" i="1"/>
  <c r="G333" i="1"/>
  <c r="D333" i="1"/>
  <c r="C333" i="1"/>
  <c r="H332" i="1"/>
  <c r="G332" i="1"/>
  <c r="D332" i="1"/>
  <c r="C332" i="1"/>
  <c r="H331" i="1"/>
  <c r="G331" i="1"/>
  <c r="D331" i="1"/>
  <c r="C331" i="1"/>
  <c r="H330" i="1"/>
  <c r="D330" i="1"/>
  <c r="G330" i="1" s="1"/>
  <c r="C330" i="1"/>
  <c r="D329" i="1"/>
  <c r="H329" i="1" s="1"/>
  <c r="C329" i="1"/>
  <c r="H328" i="1"/>
  <c r="D328" i="1"/>
  <c r="G328" i="1" s="1"/>
  <c r="C328" i="1"/>
  <c r="H327" i="1"/>
  <c r="D327" i="1"/>
  <c r="G327" i="1" s="1"/>
  <c r="C327" i="1"/>
  <c r="D326" i="1"/>
  <c r="H326" i="1" s="1"/>
  <c r="C326" i="1"/>
  <c r="H325" i="1"/>
  <c r="G325" i="1"/>
  <c r="D325" i="1"/>
  <c r="C325" i="1"/>
  <c r="H324" i="1"/>
  <c r="G324" i="1"/>
  <c r="D324" i="1"/>
  <c r="C324" i="1"/>
  <c r="D323" i="1"/>
  <c r="H323" i="1" s="1"/>
  <c r="C323" i="1"/>
  <c r="D322" i="1"/>
  <c r="G322" i="1" s="1"/>
  <c r="C322" i="1"/>
  <c r="H321" i="1"/>
  <c r="G321" i="1"/>
  <c r="D321" i="1"/>
  <c r="C321" i="1"/>
  <c r="D320" i="1"/>
  <c r="H320" i="1" s="1"/>
  <c r="C320" i="1"/>
  <c r="H319" i="1"/>
  <c r="D319" i="1"/>
  <c r="G319" i="1" s="1"/>
  <c r="C319" i="1"/>
  <c r="H318" i="1"/>
  <c r="D318" i="1"/>
  <c r="G318" i="1" s="1"/>
  <c r="C318" i="1"/>
  <c r="D317" i="1"/>
  <c r="G317" i="1" s="1"/>
  <c r="C317" i="1"/>
  <c r="C316" i="1"/>
  <c r="H315" i="1"/>
  <c r="G315" i="1"/>
  <c r="D315" i="1"/>
  <c r="C315" i="1"/>
  <c r="H314" i="1"/>
  <c r="G314" i="1"/>
  <c r="D314" i="1"/>
  <c r="C314" i="1"/>
  <c r="D313" i="1"/>
  <c r="H313" i="1" s="1"/>
  <c r="C313" i="1"/>
  <c r="H312" i="1"/>
  <c r="G312" i="1"/>
  <c r="D312" i="1"/>
  <c r="C312" i="1"/>
  <c r="H311" i="1"/>
  <c r="D311" i="1"/>
  <c r="G311" i="1" s="1"/>
  <c r="C311" i="1"/>
  <c r="H310" i="1"/>
  <c r="D310" i="1"/>
  <c r="G310" i="1" s="1"/>
  <c r="C310" i="1"/>
  <c r="D309" i="1"/>
  <c r="G309" i="1" s="1"/>
  <c r="C309" i="1"/>
  <c r="H308" i="1"/>
  <c r="D308" i="1"/>
  <c r="G308" i="1" s="1"/>
  <c r="C308" i="1"/>
  <c r="H307" i="1"/>
  <c r="G307" i="1"/>
  <c r="D307" i="1"/>
  <c r="C307" i="1"/>
  <c r="H306" i="1"/>
  <c r="G306" i="1"/>
  <c r="D306" i="1"/>
  <c r="C306" i="1"/>
  <c r="H305" i="1"/>
  <c r="G305" i="1"/>
  <c r="D305" i="1"/>
  <c r="C305" i="1"/>
  <c r="C304" i="1"/>
  <c r="D302" i="1"/>
  <c r="H302" i="1" s="1"/>
  <c r="C302" i="1"/>
  <c r="H301" i="1"/>
  <c r="G301" i="1"/>
  <c r="D301" i="1"/>
  <c r="C301" i="1"/>
  <c r="G300" i="1"/>
  <c r="D300" i="1"/>
  <c r="H300" i="1" s="1"/>
  <c r="C300" i="1"/>
  <c r="H299" i="1"/>
  <c r="G299" i="1"/>
  <c r="D299" i="1"/>
  <c r="C299" i="1"/>
  <c r="H298" i="1"/>
  <c r="G298" i="1"/>
  <c r="D298" i="1"/>
  <c r="C298" i="1"/>
  <c r="D294" i="1"/>
  <c r="G294" i="1" s="1"/>
  <c r="C294" i="1"/>
  <c r="H293" i="1"/>
  <c r="D293" i="1"/>
  <c r="G293" i="1" s="1"/>
  <c r="C293" i="1"/>
  <c r="G292" i="1"/>
  <c r="D292" i="1"/>
  <c r="H292" i="1" s="1"/>
  <c r="C292" i="1"/>
  <c r="H291" i="1"/>
  <c r="D291" i="1"/>
  <c r="G291" i="1" s="1"/>
  <c r="C291" i="1"/>
  <c r="H290" i="1"/>
  <c r="D290" i="1"/>
  <c r="G290" i="1" s="1"/>
  <c r="C290" i="1"/>
  <c r="H289" i="1"/>
  <c r="G289" i="1"/>
  <c r="D289" i="1"/>
  <c r="C289" i="1"/>
  <c r="H288" i="1"/>
  <c r="G288" i="1"/>
  <c r="D288" i="1"/>
  <c r="C288" i="1"/>
  <c r="H287" i="1"/>
  <c r="G287" i="1"/>
  <c r="D287" i="1"/>
  <c r="C287" i="1"/>
  <c r="H286" i="1"/>
  <c r="G286" i="1"/>
  <c r="D286" i="1"/>
  <c r="C286" i="1"/>
  <c r="C285" i="1"/>
  <c r="H284" i="1"/>
  <c r="D284" i="1"/>
  <c r="G284" i="1" s="1"/>
  <c r="C284" i="1"/>
  <c r="H283" i="1"/>
  <c r="G283" i="1"/>
  <c r="D283" i="1"/>
  <c r="C283" i="1"/>
  <c r="H282" i="1"/>
  <c r="G282" i="1"/>
  <c r="D282" i="1"/>
  <c r="C282" i="1"/>
  <c r="H281" i="1"/>
  <c r="G281" i="1"/>
  <c r="D281" i="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H274" i="1" s="1"/>
  <c r="C274" i="1"/>
  <c r="D273" i="1"/>
  <c r="H273" i="1" s="1"/>
  <c r="C273" i="1"/>
  <c r="H272" i="1"/>
  <c r="D272" i="1"/>
  <c r="G272" i="1" s="1"/>
  <c r="C272" i="1"/>
  <c r="H271" i="1"/>
  <c r="G271" i="1"/>
  <c r="D271" i="1"/>
  <c r="C271" i="1"/>
  <c r="D270" i="1"/>
  <c r="G270" i="1" s="1"/>
  <c r="C270" i="1"/>
  <c r="D268" i="1"/>
  <c r="G268" i="1" s="1"/>
  <c r="C268" i="1"/>
  <c r="D267" i="1"/>
  <c r="H267" i="1" s="1"/>
  <c r="C267" i="1"/>
  <c r="G266" i="1"/>
  <c r="D266" i="1"/>
  <c r="H266" i="1" s="1"/>
  <c r="C266" i="1"/>
  <c r="D265" i="1"/>
  <c r="H265" i="1" s="1"/>
  <c r="C265" i="1"/>
  <c r="H264" i="1"/>
  <c r="D264" i="1"/>
  <c r="G264" i="1" s="1"/>
  <c r="C264" i="1"/>
  <c r="D263" i="1"/>
  <c r="H263" i="1" s="1"/>
  <c r="C263" i="1"/>
  <c r="G262" i="1"/>
  <c r="D262" i="1"/>
  <c r="H262" i="1" s="1"/>
  <c r="C262" i="1"/>
  <c r="H261" i="1"/>
  <c r="G261" i="1"/>
  <c r="D261" i="1"/>
  <c r="C261" i="1"/>
  <c r="H260" i="1"/>
  <c r="D260" i="1"/>
  <c r="G260" i="1" s="1"/>
  <c r="C260" i="1"/>
  <c r="D259" i="1"/>
  <c r="G259" i="1" s="1"/>
  <c r="C259" i="1"/>
  <c r="C258" i="1"/>
  <c r="D257" i="1"/>
  <c r="H257" i="1" s="1"/>
  <c r="C257" i="1"/>
  <c r="H256" i="1"/>
  <c r="G256" i="1"/>
  <c r="D256" i="1"/>
  <c r="C256" i="1"/>
  <c r="H255" i="1"/>
  <c r="G255" i="1"/>
  <c r="D255" i="1"/>
  <c r="C255" i="1"/>
  <c r="H254" i="1"/>
  <c r="D254" i="1"/>
  <c r="G254" i="1" s="1"/>
  <c r="C254" i="1"/>
  <c r="H253" i="1"/>
  <c r="D253" i="1"/>
  <c r="G253" i="1" s="1"/>
  <c r="C253" i="1"/>
  <c r="H252" i="1"/>
  <c r="G252" i="1"/>
  <c r="D252" i="1"/>
  <c r="C252" i="1"/>
  <c r="H251" i="1"/>
  <c r="G251" i="1"/>
  <c r="D251" i="1"/>
  <c r="C251" i="1"/>
  <c r="H250" i="1"/>
  <c r="G250" i="1"/>
  <c r="D250" i="1"/>
  <c r="C250" i="1"/>
  <c r="D249" i="1"/>
  <c r="G249" i="1" s="1"/>
  <c r="C249" i="1"/>
  <c r="H248" i="1"/>
  <c r="D248" i="1"/>
  <c r="G248" i="1" s="1"/>
  <c r="C248" i="1"/>
  <c r="H247" i="1"/>
  <c r="G247" i="1"/>
  <c r="D247" i="1"/>
  <c r="C247" i="1"/>
  <c r="G246" i="1"/>
  <c r="D246" i="1"/>
  <c r="H246" i="1" s="1"/>
  <c r="C246" i="1"/>
  <c r="H245" i="1"/>
  <c r="G245" i="1"/>
  <c r="D245" i="1"/>
  <c r="C245" i="1"/>
  <c r="H244" i="1"/>
  <c r="G244" i="1"/>
  <c r="D244" i="1"/>
  <c r="C244" i="1"/>
  <c r="H243" i="1"/>
  <c r="D243" i="1"/>
  <c r="G243" i="1" s="1"/>
  <c r="C243" i="1"/>
  <c r="G242" i="1"/>
  <c r="D242" i="1"/>
  <c r="H242" i="1" s="1"/>
  <c r="C242" i="1"/>
  <c r="H241" i="1"/>
  <c r="G241" i="1"/>
  <c r="D241" i="1"/>
  <c r="C241" i="1"/>
  <c r="D240" i="1"/>
  <c r="G240" i="1" s="1"/>
  <c r="C240" i="1"/>
  <c r="D239" i="1"/>
  <c r="C239" i="1"/>
  <c r="H239" i="1" s="1"/>
  <c r="D238" i="1"/>
  <c r="C238" i="1"/>
  <c r="H237" i="1"/>
  <c r="G237" i="1"/>
  <c r="D237" i="1"/>
  <c r="C237" i="1"/>
  <c r="H236" i="1"/>
  <c r="G236" i="1"/>
  <c r="D236" i="1"/>
  <c r="C236" i="1"/>
  <c r="D235" i="1"/>
  <c r="H235" i="1" s="1"/>
  <c r="C235" i="1"/>
  <c r="H234" i="1"/>
  <c r="G234" i="1"/>
  <c r="D234" i="1"/>
  <c r="C234" i="1"/>
  <c r="D233" i="1"/>
  <c r="G233" i="1" s="1"/>
  <c r="C233" i="1"/>
  <c r="H232" i="1"/>
  <c r="D232" i="1"/>
  <c r="G232" i="1" s="1"/>
  <c r="C232" i="1"/>
  <c r="G231" i="1"/>
  <c r="D231" i="1"/>
  <c r="H231" i="1" s="1"/>
  <c r="C231" i="1"/>
  <c r="H230" i="1"/>
  <c r="G230" i="1"/>
  <c r="D230" i="1"/>
  <c r="C230" i="1"/>
  <c r="D229" i="1"/>
  <c r="H229" i="1" s="1"/>
  <c r="C229" i="1"/>
  <c r="D228" i="1"/>
  <c r="H228" i="1" s="1"/>
  <c r="C228" i="1"/>
  <c r="H227" i="1"/>
  <c r="D227" i="1"/>
  <c r="G227" i="1" s="1"/>
  <c r="C227" i="1"/>
  <c r="G225" i="1"/>
  <c r="D225" i="1"/>
  <c r="H225" i="1" s="1"/>
  <c r="C225" i="1"/>
  <c r="H224" i="1"/>
  <c r="G224" i="1"/>
  <c r="D224" i="1"/>
  <c r="C224" i="1"/>
  <c r="H223" i="1"/>
  <c r="D223" i="1"/>
  <c r="G223" i="1" s="1"/>
  <c r="C223" i="1"/>
  <c r="H222" i="1"/>
  <c r="G222" i="1"/>
  <c r="D222" i="1"/>
  <c r="C222" i="1"/>
  <c r="D221" i="1"/>
  <c r="H221" i="1" s="1"/>
  <c r="C221" i="1"/>
  <c r="H220" i="1"/>
  <c r="D220" i="1"/>
  <c r="G220" i="1" s="1"/>
  <c r="C220" i="1"/>
  <c r="H219" i="1"/>
  <c r="G219" i="1"/>
  <c r="D219" i="1"/>
  <c r="C219" i="1"/>
  <c r="H218" i="1"/>
  <c r="G218" i="1"/>
  <c r="D218" i="1"/>
  <c r="C218" i="1"/>
  <c r="C217" i="1"/>
  <c r="G216" i="1"/>
  <c r="D216" i="1"/>
  <c r="H216" i="1" s="1"/>
  <c r="C216" i="1"/>
  <c r="H215" i="1"/>
  <c r="D215" i="1"/>
  <c r="G215" i="1" s="1"/>
  <c r="C215" i="1"/>
  <c r="H214" i="1"/>
  <c r="G214" i="1"/>
  <c r="D214" i="1"/>
  <c r="C214" i="1"/>
  <c r="H213" i="1"/>
  <c r="G213" i="1"/>
  <c r="D213" i="1"/>
  <c r="C213" i="1"/>
  <c r="D212" i="1"/>
  <c r="H212" i="1" s="1"/>
  <c r="C212" i="1"/>
  <c r="H211" i="1"/>
  <c r="G211" i="1"/>
  <c r="D211" i="1"/>
  <c r="C211" i="1"/>
  <c r="D210" i="1"/>
  <c r="H210" i="1" s="1"/>
  <c r="C210" i="1"/>
  <c r="H209" i="1"/>
  <c r="D209" i="1"/>
  <c r="G209" i="1" s="1"/>
  <c r="C209" i="1"/>
  <c r="H208" i="1"/>
  <c r="D208" i="1"/>
  <c r="G208" i="1" s="1"/>
  <c r="C208" i="1"/>
  <c r="H207" i="1"/>
  <c r="D207" i="1"/>
  <c r="G207" i="1" s="1"/>
  <c r="C207" i="1"/>
  <c r="H206" i="1"/>
  <c r="G206" i="1"/>
  <c r="D206" i="1"/>
  <c r="C206" i="1"/>
  <c r="D205" i="1"/>
  <c r="H205" i="1" s="1"/>
  <c r="C205" i="1"/>
  <c r="D204" i="1"/>
  <c r="G204" i="1" s="1"/>
  <c r="C204" i="1"/>
  <c r="H203" i="1"/>
  <c r="D203" i="1"/>
  <c r="G203" i="1" s="1"/>
  <c r="C203" i="1"/>
  <c r="H202" i="1"/>
  <c r="G202" i="1"/>
  <c r="D202" i="1"/>
  <c r="C202" i="1"/>
  <c r="H201" i="1"/>
  <c r="G201" i="1"/>
  <c r="D201" i="1"/>
  <c r="C201" i="1"/>
  <c r="H200" i="1"/>
  <c r="D200" i="1"/>
  <c r="G200" i="1" s="1"/>
  <c r="C200" i="1"/>
  <c r="D199" i="1"/>
  <c r="G199" i="1" s="1"/>
  <c r="C199" i="1"/>
  <c r="C198" i="1"/>
  <c r="H197" i="1"/>
  <c r="G197" i="1"/>
  <c r="D197" i="1"/>
  <c r="C197" i="1"/>
  <c r="H196" i="1"/>
  <c r="D196" i="1"/>
  <c r="G196" i="1" s="1"/>
  <c r="C196" i="1"/>
  <c r="H195" i="1"/>
  <c r="G195" i="1"/>
  <c r="D195" i="1"/>
  <c r="C195" i="1"/>
  <c r="H194" i="1"/>
  <c r="G194" i="1"/>
  <c r="D194" i="1"/>
  <c r="C194" i="1"/>
  <c r="H193" i="1"/>
  <c r="D193" i="1"/>
  <c r="G193" i="1" s="1"/>
  <c r="C193" i="1"/>
  <c r="H192" i="1"/>
  <c r="G192" i="1"/>
  <c r="D192" i="1"/>
  <c r="C192" i="1"/>
  <c r="D191" i="1"/>
  <c r="H191" i="1" s="1"/>
  <c r="C191" i="1"/>
  <c r="D190" i="1"/>
  <c r="H190" i="1" s="1"/>
  <c r="C190" i="1"/>
  <c r="D189" i="1"/>
  <c r="C189" i="1"/>
  <c r="H188" i="1"/>
  <c r="D188" i="1"/>
  <c r="C188" i="1"/>
  <c r="G188" i="1" s="1"/>
  <c r="H187" i="1"/>
  <c r="G187" i="1"/>
  <c r="D187" i="1"/>
  <c r="C187" i="1"/>
  <c r="H186" i="1"/>
  <c r="D186" i="1"/>
  <c r="C186" i="1"/>
  <c r="G186" i="1" s="1"/>
  <c r="D185" i="1"/>
  <c r="C185" i="1"/>
  <c r="H185" i="1" s="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D177" i="1"/>
  <c r="G177" i="1" s="1"/>
  <c r="C177" i="1"/>
  <c r="H176" i="1"/>
  <c r="G176" i="1"/>
  <c r="D176" i="1"/>
  <c r="C176" i="1"/>
  <c r="H175" i="1"/>
  <c r="G175" i="1"/>
  <c r="D175" i="1"/>
  <c r="C175" i="1"/>
  <c r="H174" i="1"/>
  <c r="G174" i="1"/>
  <c r="D174" i="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G165" i="1"/>
  <c r="D165" i="1"/>
  <c r="H165" i="1" s="1"/>
  <c r="C165" i="1"/>
  <c r="G164" i="1"/>
  <c r="D164" i="1"/>
  <c r="H164" i="1" s="1"/>
  <c r="C164" i="1"/>
  <c r="H163" i="1"/>
  <c r="G163" i="1"/>
  <c r="D163" i="1"/>
  <c r="C163" i="1"/>
  <c r="H162" i="1"/>
  <c r="G162" i="1"/>
  <c r="D162" i="1"/>
  <c r="C162" i="1"/>
  <c r="H161" i="1"/>
  <c r="G161" i="1"/>
  <c r="D161" i="1"/>
  <c r="C161" i="1"/>
  <c r="H159" i="1"/>
  <c r="D159" i="1"/>
  <c r="G159" i="1" s="1"/>
  <c r="C159" i="1"/>
  <c r="H158" i="1"/>
  <c r="D158" i="1"/>
  <c r="G158" i="1" s="1"/>
  <c r="C158" i="1"/>
  <c r="H157" i="1"/>
  <c r="G157" i="1"/>
  <c r="D157" i="1"/>
  <c r="C157" i="1"/>
  <c r="D156" i="1"/>
  <c r="G156" i="1" s="1"/>
  <c r="C156" i="1"/>
  <c r="H155" i="1"/>
  <c r="G155" i="1"/>
  <c r="D155" i="1"/>
  <c r="C155" i="1"/>
  <c r="D154" i="1"/>
  <c r="H154" i="1" s="1"/>
  <c r="C154" i="1"/>
  <c r="H153" i="1"/>
  <c r="D153" i="1"/>
  <c r="G153" i="1" s="1"/>
  <c r="C153" i="1"/>
  <c r="H152" i="1"/>
  <c r="G152" i="1"/>
  <c r="D152" i="1"/>
  <c r="C152" i="1"/>
  <c r="H151" i="1"/>
  <c r="G151" i="1"/>
  <c r="D151" i="1"/>
  <c r="C151" i="1"/>
  <c r="D150" i="1"/>
  <c r="G150" i="1" s="1"/>
  <c r="C150" i="1"/>
  <c r="H147" i="1"/>
  <c r="G147" i="1"/>
  <c r="D147" i="1"/>
  <c r="C147" i="1"/>
  <c r="H146" i="1"/>
  <c r="D146" i="1"/>
  <c r="G146" i="1" s="1"/>
  <c r="C146" i="1"/>
  <c r="H145" i="1"/>
  <c r="G145" i="1"/>
  <c r="D145" i="1"/>
  <c r="C145" i="1"/>
  <c r="D144" i="1"/>
  <c r="H144" i="1" s="1"/>
  <c r="C144" i="1"/>
  <c r="H143" i="1"/>
  <c r="G143" i="1"/>
  <c r="D143" i="1"/>
  <c r="C143" i="1"/>
  <c r="H142" i="1"/>
  <c r="D142" i="1"/>
  <c r="G142" i="1" s="1"/>
  <c r="C142" i="1"/>
  <c r="D141" i="1"/>
  <c r="H141" i="1" s="1"/>
  <c r="C141" i="1"/>
  <c r="H140" i="1"/>
  <c r="G140" i="1"/>
  <c r="D140" i="1"/>
  <c r="C140" i="1"/>
  <c r="H139" i="1"/>
  <c r="G139" i="1"/>
  <c r="D139" i="1"/>
  <c r="C139" i="1"/>
  <c r="D138" i="1"/>
  <c r="H138" i="1" s="1"/>
  <c r="C138" i="1"/>
  <c r="D137" i="1"/>
  <c r="H137" i="1" s="1"/>
  <c r="C137" i="1"/>
  <c r="C136" i="1"/>
  <c r="H135" i="1"/>
  <c r="D135" i="1"/>
  <c r="G135" i="1" s="1"/>
  <c r="C135" i="1"/>
  <c r="H134" i="1"/>
  <c r="G134" i="1"/>
  <c r="D134" i="1"/>
  <c r="C134" i="1"/>
  <c r="D133" i="1"/>
  <c r="G133" i="1" s="1"/>
  <c r="C133" i="1"/>
  <c r="G132" i="1"/>
  <c r="D132" i="1"/>
  <c r="H132" i="1" s="1"/>
  <c r="C132" i="1"/>
  <c r="D131" i="1"/>
  <c r="G131" i="1" s="1"/>
  <c r="C131" i="1"/>
  <c r="D130" i="1"/>
  <c r="G130" i="1" s="1"/>
  <c r="C130" i="1"/>
  <c r="H129" i="1"/>
  <c r="G129" i="1"/>
  <c r="D129" i="1"/>
  <c r="C129" i="1"/>
  <c r="H128" i="1"/>
  <c r="D128" i="1"/>
  <c r="G128" i="1" s="1"/>
  <c r="C128" i="1"/>
  <c r="H127" i="1"/>
  <c r="G127" i="1"/>
  <c r="D127" i="1"/>
  <c r="C127" i="1"/>
  <c r="H126" i="1"/>
  <c r="D126" i="1"/>
  <c r="G126" i="1" s="1"/>
  <c r="C126" i="1"/>
  <c r="D125" i="1"/>
  <c r="G125" i="1" s="1"/>
  <c r="C125" i="1"/>
  <c r="H124" i="1"/>
  <c r="D124" i="1"/>
  <c r="G124" i="1" s="1"/>
  <c r="C124" i="1"/>
  <c r="D123" i="1"/>
  <c r="H123" i="1" s="1"/>
  <c r="C123" i="1"/>
  <c r="H122" i="1"/>
  <c r="D122" i="1"/>
  <c r="G122" i="1" s="1"/>
  <c r="C122" i="1"/>
  <c r="D120" i="1"/>
  <c r="G120" i="1" s="1"/>
  <c r="C120" i="1"/>
  <c r="H120" i="1" s="1"/>
  <c r="D119" i="1"/>
  <c r="H119" i="1" s="1"/>
  <c r="C119" i="1"/>
  <c r="H118" i="1"/>
  <c r="G118" i="1"/>
  <c r="D118" i="1"/>
  <c r="C118" i="1"/>
  <c r="H117" i="1"/>
  <c r="G117" i="1"/>
  <c r="D117" i="1"/>
  <c r="C117" i="1"/>
  <c r="D116" i="1"/>
  <c r="H116" i="1" s="1"/>
  <c r="C116" i="1"/>
  <c r="H115" i="1"/>
  <c r="D115" i="1"/>
  <c r="G115" i="1" s="1"/>
  <c r="C115" i="1"/>
  <c r="H114" i="1"/>
  <c r="D114" i="1"/>
  <c r="G114" i="1" s="1"/>
  <c r="C114" i="1"/>
  <c r="D113" i="1"/>
  <c r="H113" i="1" s="1"/>
  <c r="C113" i="1"/>
  <c r="D112" i="1"/>
  <c r="G112" i="1" s="1"/>
  <c r="C112" i="1"/>
  <c r="H111" i="1"/>
  <c r="G111" i="1"/>
  <c r="D111" i="1"/>
  <c r="C111" i="1"/>
  <c r="D110" i="1"/>
  <c r="H110" i="1" s="1"/>
  <c r="C110" i="1"/>
  <c r="H109" i="1"/>
  <c r="D109" i="1"/>
  <c r="G109" i="1" s="1"/>
  <c r="C109" i="1"/>
  <c r="D108" i="1"/>
  <c r="H108" i="1" s="1"/>
  <c r="C108" i="1"/>
  <c r="D107" i="1"/>
  <c r="H107" i="1" s="1"/>
  <c r="C107" i="1"/>
  <c r="H106" i="1"/>
  <c r="D106" i="1"/>
  <c r="G106" i="1" s="1"/>
  <c r="C106" i="1"/>
  <c r="H105" i="1"/>
  <c r="D105" i="1"/>
  <c r="G105" i="1" s="1"/>
  <c r="C105" i="1"/>
  <c r="D104" i="1"/>
  <c r="H104" i="1" s="1"/>
  <c r="C104" i="1"/>
  <c r="D103" i="1"/>
  <c r="H103" i="1" s="1"/>
  <c r="C103" i="1"/>
  <c r="D101" i="1"/>
  <c r="H101" i="1" s="1"/>
  <c r="C101" i="1"/>
  <c r="H100" i="1"/>
  <c r="G100" i="1"/>
  <c r="D100" i="1"/>
  <c r="C100" i="1"/>
  <c r="D99" i="1"/>
  <c r="H99" i="1" s="1"/>
  <c r="C99" i="1"/>
  <c r="D98" i="1"/>
  <c r="H98" i="1" s="1"/>
  <c r="C98" i="1"/>
  <c r="H97" i="1"/>
  <c r="D97" i="1"/>
  <c r="G97" i="1" s="1"/>
  <c r="C97" i="1"/>
  <c r="D96" i="1"/>
  <c r="H96" i="1" s="1"/>
  <c r="C96" i="1"/>
  <c r="H95" i="1"/>
  <c r="D95" i="1"/>
  <c r="G95" i="1" s="1"/>
  <c r="C95" i="1"/>
  <c r="G94" i="1"/>
  <c r="D94" i="1"/>
  <c r="H94" i="1" s="1"/>
  <c r="C94" i="1"/>
  <c r="H93" i="1"/>
  <c r="D93" i="1"/>
  <c r="G93" i="1" s="1"/>
  <c r="C93" i="1"/>
  <c r="D92" i="1"/>
  <c r="H92" i="1" s="1"/>
  <c r="C92" i="1"/>
  <c r="H91" i="1"/>
  <c r="G91" i="1"/>
  <c r="D91" i="1"/>
  <c r="C91" i="1"/>
  <c r="H90" i="1"/>
  <c r="G90" i="1"/>
  <c r="D90" i="1"/>
  <c r="C90" i="1"/>
  <c r="H89" i="1"/>
  <c r="G89" i="1"/>
  <c r="D89" i="1"/>
  <c r="C89" i="1"/>
  <c r="H88" i="1"/>
  <c r="G88" i="1"/>
  <c r="D88" i="1"/>
  <c r="C88" i="1"/>
  <c r="D87" i="1"/>
  <c r="H87" i="1" s="1"/>
  <c r="C87" i="1"/>
  <c r="H86" i="1"/>
  <c r="D86" i="1"/>
  <c r="G86" i="1" s="1"/>
  <c r="C86" i="1"/>
  <c r="D85" i="1"/>
  <c r="H85" i="1" s="1"/>
  <c r="C85" i="1"/>
  <c r="D84" i="1"/>
  <c r="H84" i="1" s="1"/>
  <c r="C84" i="1"/>
  <c r="H83" i="1"/>
  <c r="D83" i="1"/>
  <c r="G83" i="1" s="1"/>
  <c r="C83" i="1"/>
  <c r="H82" i="1"/>
  <c r="D82" i="1"/>
  <c r="G82" i="1" s="1"/>
  <c r="C82" i="1"/>
  <c r="H81" i="1"/>
  <c r="D81" i="1"/>
  <c r="G81" i="1" s="1"/>
  <c r="C81" i="1"/>
  <c r="H80" i="1"/>
  <c r="D80" i="1"/>
  <c r="G80" i="1" s="1"/>
  <c r="C80" i="1"/>
  <c r="D79" i="1"/>
  <c r="G79" i="1" s="1"/>
  <c r="C79" i="1"/>
  <c r="D77" i="1"/>
  <c r="H77" i="1" s="1"/>
  <c r="C77" i="1"/>
  <c r="H76" i="1"/>
  <c r="D76" i="1"/>
  <c r="G76" i="1" s="1"/>
  <c r="C76" i="1"/>
  <c r="H75" i="1"/>
  <c r="G75" i="1"/>
  <c r="D75" i="1"/>
  <c r="C75" i="1"/>
  <c r="H74" i="1"/>
  <c r="D74" i="1"/>
  <c r="G74" i="1" s="1"/>
  <c r="C74" i="1"/>
  <c r="D73" i="1"/>
  <c r="G73" i="1" s="1"/>
  <c r="C73" i="1"/>
  <c r="D72" i="1"/>
  <c r="H72" i="1" s="1"/>
  <c r="C72" i="1"/>
  <c r="H71" i="1"/>
  <c r="D71" i="1"/>
  <c r="G71" i="1" s="1"/>
  <c r="C71" i="1"/>
  <c r="H70" i="1"/>
  <c r="D70" i="1"/>
  <c r="G70" i="1" s="1"/>
  <c r="C70" i="1"/>
  <c r="D69" i="1"/>
  <c r="H69" i="1" s="1"/>
  <c r="C69" i="1"/>
  <c r="D68" i="1"/>
  <c r="H68" i="1" s="1"/>
  <c r="C68" i="1"/>
  <c r="D67" i="1"/>
  <c r="H67" i="1" s="1"/>
  <c r="C67" i="1"/>
  <c r="D66" i="1"/>
  <c r="H66" i="1" s="1"/>
  <c r="C66" i="1"/>
  <c r="D65" i="1"/>
  <c r="H65" i="1" s="1"/>
  <c r="C65" i="1"/>
  <c r="D64" i="1"/>
  <c r="H64" i="1" s="1"/>
  <c r="C64" i="1"/>
  <c r="D63" i="1"/>
  <c r="C63" i="1"/>
  <c r="H63" i="1" s="1"/>
  <c r="H62" i="1"/>
  <c r="G62" i="1"/>
  <c r="D62" i="1"/>
  <c r="C62" i="1"/>
  <c r="H61" i="1"/>
  <c r="D61" i="1"/>
  <c r="G61" i="1" s="1"/>
  <c r="C61" i="1"/>
  <c r="G60" i="1"/>
  <c r="D60" i="1"/>
  <c r="C60" i="1"/>
  <c r="H59" i="1"/>
  <c r="D59" i="1"/>
  <c r="G59" i="1" s="1"/>
  <c r="C59" i="1"/>
  <c r="H58" i="1"/>
  <c r="D58" i="1"/>
  <c r="G58" i="1" s="1"/>
  <c r="C58" i="1"/>
  <c r="H57" i="1"/>
  <c r="D57" i="1"/>
  <c r="G57" i="1" s="1"/>
  <c r="C57" i="1"/>
  <c r="H56" i="1"/>
  <c r="G56" i="1"/>
  <c r="D56" i="1"/>
  <c r="C56" i="1"/>
  <c r="H55" i="1"/>
  <c r="G55" i="1"/>
  <c r="D55" i="1"/>
  <c r="C55" i="1"/>
  <c r="H54" i="1"/>
  <c r="G54" i="1"/>
  <c r="D54" i="1"/>
  <c r="C54" i="1"/>
  <c r="H53" i="1"/>
  <c r="G53" i="1"/>
  <c r="D53" i="1"/>
  <c r="C53" i="1"/>
  <c r="H52" i="1"/>
  <c r="G52" i="1"/>
  <c r="D52" i="1"/>
  <c r="C52" i="1"/>
  <c r="H51" i="1"/>
  <c r="D51" i="1"/>
  <c r="G51" i="1" s="1"/>
  <c r="C51" i="1"/>
  <c r="H50" i="1"/>
  <c r="D50" i="1"/>
  <c r="G50" i="1" s="1"/>
  <c r="C50" i="1"/>
  <c r="G49" i="1"/>
  <c r="D49" i="1"/>
  <c r="H49" i="1" s="1"/>
  <c r="C49" i="1"/>
  <c r="H48" i="1"/>
  <c r="D48" i="1"/>
  <c r="G48" i="1" s="1"/>
  <c r="C48" i="1"/>
  <c r="H47" i="1"/>
  <c r="G47" i="1"/>
  <c r="D47" i="1"/>
  <c r="C47" i="1"/>
  <c r="H46" i="1"/>
  <c r="G46" i="1"/>
  <c r="D46" i="1"/>
  <c r="C46" i="1"/>
  <c r="H44" i="1"/>
  <c r="G44" i="1"/>
  <c r="D44" i="1"/>
  <c r="C44" i="1"/>
  <c r="D43" i="1"/>
  <c r="H43" i="1" s="1"/>
  <c r="C43" i="1"/>
  <c r="D42" i="1"/>
  <c r="H42" i="1" s="1"/>
  <c r="C42" i="1"/>
  <c r="H41" i="1"/>
  <c r="D41" i="1"/>
  <c r="G41" i="1" s="1"/>
  <c r="C41" i="1"/>
  <c r="H40" i="1"/>
  <c r="G40" i="1"/>
  <c r="D40" i="1"/>
  <c r="C40" i="1"/>
  <c r="C39" i="1"/>
  <c r="H38" i="1"/>
  <c r="D38" i="1"/>
  <c r="G38" i="1" s="1"/>
  <c r="C38" i="1"/>
  <c r="H37" i="1"/>
  <c r="D37" i="1"/>
  <c r="G37" i="1" s="1"/>
  <c r="C37" i="1"/>
  <c r="H36" i="1"/>
  <c r="D36" i="1"/>
  <c r="G36" i="1" s="1"/>
  <c r="C36" i="1"/>
  <c r="G35" i="1"/>
  <c r="D35" i="1"/>
  <c r="H35" i="1" s="1"/>
  <c r="C35" i="1"/>
  <c r="H34" i="1"/>
  <c r="D34" i="1"/>
  <c r="G34" i="1" s="1"/>
  <c r="C34" i="1"/>
  <c r="H33" i="1"/>
  <c r="D33" i="1"/>
  <c r="G33" i="1" s="1"/>
  <c r="C33" i="1"/>
  <c r="G32" i="1"/>
  <c r="D32" i="1"/>
  <c r="H32" i="1" s="1"/>
  <c r="C32" i="1"/>
  <c r="D31" i="1"/>
  <c r="H31" i="1" s="1"/>
  <c r="C31" i="1"/>
  <c r="D30" i="1"/>
  <c r="H30" i="1" s="1"/>
  <c r="C30" i="1"/>
  <c r="D29" i="1"/>
  <c r="H29" i="1" s="1"/>
  <c r="C29" i="1"/>
  <c r="D28" i="1"/>
  <c r="H28" i="1" s="1"/>
  <c r="C28" i="1"/>
  <c r="D27" i="1"/>
  <c r="H27" i="1" s="1"/>
  <c r="C27" i="1"/>
  <c r="H26" i="1"/>
  <c r="G26" i="1"/>
  <c r="D26" i="1"/>
  <c r="C26" i="1"/>
  <c r="D25" i="1"/>
  <c r="H25" i="1" s="1"/>
  <c r="C25" i="1"/>
  <c r="H24" i="1"/>
  <c r="G24" i="1"/>
  <c r="D24" i="1"/>
  <c r="C24" i="1"/>
  <c r="H23" i="1"/>
  <c r="G23" i="1"/>
  <c r="D23" i="1"/>
  <c r="C23" i="1"/>
  <c r="H22" i="1"/>
  <c r="G22" i="1"/>
  <c r="D22" i="1"/>
  <c r="C22" i="1"/>
  <c r="H21" i="1"/>
  <c r="G21" i="1"/>
  <c r="D21" i="1"/>
  <c r="C21" i="1"/>
  <c r="H20" i="1"/>
  <c r="G20" i="1"/>
  <c r="D20" i="1"/>
  <c r="C20" i="1"/>
  <c r="H19" i="1"/>
  <c r="G19" i="1"/>
  <c r="D19" i="1"/>
  <c r="C19" i="1"/>
  <c r="H18" i="1"/>
  <c r="D18" i="1"/>
  <c r="G18" i="1" s="1"/>
  <c r="C18" i="1"/>
  <c r="H17" i="1"/>
  <c r="G17" i="1"/>
  <c r="D17" i="1"/>
  <c r="C17" i="1"/>
  <c r="H16" i="1"/>
  <c r="G16" i="1"/>
  <c r="D16" i="1"/>
  <c r="C16" i="1"/>
  <c r="H15" i="1"/>
  <c r="G15" i="1"/>
  <c r="D15" i="1"/>
  <c r="C15" i="1"/>
  <c r="H14" i="1"/>
  <c r="D14" i="1"/>
  <c r="G14" i="1" s="1"/>
  <c r="C14" i="1"/>
  <c r="G13" i="1"/>
  <c r="D13" i="1"/>
  <c r="H13" i="1" s="1"/>
  <c r="C13" i="1"/>
  <c r="H12" i="1"/>
  <c r="D12" i="1"/>
  <c r="G12" i="1" s="1"/>
  <c r="C12" i="1"/>
  <c r="H11" i="1"/>
  <c r="G11" i="1"/>
  <c r="D11" i="1"/>
  <c r="C11" i="1"/>
  <c r="H10" i="1"/>
  <c r="G10" i="1"/>
  <c r="D10" i="1"/>
  <c r="C10" i="1"/>
  <c r="H9" i="1"/>
  <c r="G9" i="1"/>
  <c r="D9" i="1"/>
  <c r="C9" i="1"/>
  <c r="H8" i="1"/>
  <c r="G8" i="1"/>
  <c r="D8" i="1"/>
  <c r="C8" i="1"/>
  <c r="H7" i="1"/>
  <c r="G7" i="1"/>
  <c r="D7" i="1"/>
  <c r="C7" i="1"/>
  <c r="H6" i="1"/>
  <c r="D6" i="1"/>
  <c r="G6" i="1" s="1"/>
  <c r="C6" i="1"/>
  <c r="H5" i="1"/>
  <c r="D5" i="1"/>
  <c r="G5" i="1" s="1"/>
  <c r="C5" i="1"/>
  <c r="D4" i="1"/>
  <c r="G4" i="1" s="1"/>
  <c r="C4" i="1"/>
  <c r="G1683" i="1" l="1"/>
  <c r="I30" i="3"/>
  <c r="D1510" i="1"/>
  <c r="G1510" i="1" s="1"/>
  <c r="H1516" i="1"/>
  <c r="G1514" i="1"/>
  <c r="F118" i="6"/>
  <c r="H1510" i="1"/>
  <c r="H1514" i="1"/>
  <c r="F114" i="6"/>
  <c r="G1256" i="1"/>
  <c r="H1257" i="1"/>
  <c r="H1339" i="1"/>
  <c r="H1635" i="1"/>
  <c r="G1634" i="1"/>
  <c r="G1183" i="1"/>
  <c r="H1185" i="1"/>
  <c r="E178" i="5"/>
  <c r="D1182" i="1" s="1"/>
  <c r="G1251" i="1"/>
  <c r="D51" i="8"/>
  <c r="C1628" i="1" s="1"/>
  <c r="G1630" i="1"/>
  <c r="H1184" i="1"/>
  <c r="H1620" i="1"/>
  <c r="H1612" i="1"/>
  <c r="H1607" i="1"/>
  <c r="G1606" i="1"/>
  <c r="H1604" i="1"/>
  <c r="G1602" i="1"/>
  <c r="H1587" i="1"/>
  <c r="G1583" i="1"/>
  <c r="H1583" i="1"/>
  <c r="G1586" i="1"/>
  <c r="H1540" i="1"/>
  <c r="H1539" i="1"/>
  <c r="G1265" i="1"/>
  <c r="G1261" i="1"/>
  <c r="F274" i="5"/>
  <c r="H1297" i="1"/>
  <c r="E322" i="9"/>
  <c r="B322" i="9" s="1"/>
  <c r="E326" i="9"/>
  <c r="B326" i="9" s="1"/>
  <c r="E311" i="9"/>
  <c r="B311" i="9" s="1"/>
  <c r="H1241" i="1"/>
  <c r="G1250" i="1"/>
  <c r="H1340" i="1"/>
  <c r="H1390" i="1"/>
  <c r="H1400" i="1"/>
  <c r="G1399" i="1"/>
  <c r="E319" i="9"/>
  <c r="B319" i="9" s="1"/>
  <c r="G1311" i="1"/>
  <c r="H1287" i="1"/>
  <c r="H1281" i="1"/>
  <c r="F297" i="5"/>
  <c r="G1297" i="1"/>
  <c r="H1295" i="1"/>
  <c r="H1298" i="1"/>
  <c r="G1299" i="1"/>
  <c r="G1295" i="1"/>
  <c r="G1298" i="1"/>
  <c r="G1296" i="1"/>
  <c r="G1292" i="1"/>
  <c r="G1293" i="1"/>
  <c r="G1294" i="1"/>
  <c r="G1278" i="1"/>
  <c r="G1281" i="1"/>
  <c r="G1282" i="1"/>
  <c r="H1280" i="1"/>
  <c r="H1278" i="1"/>
  <c r="G1268" i="1"/>
  <c r="G1269" i="1"/>
  <c r="G1277" i="1"/>
  <c r="H1268" i="1"/>
  <c r="H1269" i="1"/>
  <c r="H1310" i="1"/>
  <c r="E318" i="9"/>
  <c r="B318" i="9" s="1"/>
  <c r="G1322" i="1"/>
  <c r="G1320" i="1"/>
  <c r="G1324" i="1"/>
  <c r="G1369" i="1"/>
  <c r="G1372" i="1"/>
  <c r="E335" i="9"/>
  <c r="B335" i="9" s="1"/>
  <c r="H1373" i="1"/>
  <c r="H1372" i="1"/>
  <c r="H1369" i="1"/>
  <c r="H1368" i="1"/>
  <c r="E333" i="9"/>
  <c r="B333" i="9" s="1"/>
  <c r="H1363" i="1"/>
  <c r="H1362" i="1"/>
  <c r="G1357" i="1"/>
  <c r="G1356" i="1"/>
  <c r="G1355" i="1"/>
  <c r="G1352" i="1"/>
  <c r="G1344" i="1"/>
  <c r="G1343" i="1"/>
  <c r="G1339" i="1"/>
  <c r="G1325" i="1"/>
  <c r="G1326" i="1"/>
  <c r="G1327" i="1"/>
  <c r="G1328" i="1"/>
  <c r="G1329" i="1"/>
  <c r="G1330" i="1"/>
  <c r="G1331" i="1"/>
  <c r="G1332" i="1"/>
  <c r="G1333" i="1"/>
  <c r="G1334" i="1"/>
  <c r="G1335" i="1"/>
  <c r="G1336" i="1"/>
  <c r="G1337" i="1"/>
  <c r="G1303" i="1"/>
  <c r="G1264" i="1"/>
  <c r="G1266" i="1"/>
  <c r="G1260" i="1"/>
  <c r="G1263" i="1"/>
  <c r="E255" i="5"/>
  <c r="D1259" i="1" s="1"/>
  <c r="E303" i="9"/>
  <c r="H1251" i="1"/>
  <c r="E340" i="9"/>
  <c r="B340" i="9" s="1"/>
  <c r="E332" i="9"/>
  <c r="B332" i="9" s="1"/>
  <c r="H1248" i="1"/>
  <c r="E329" i="9"/>
  <c r="E328" i="9"/>
  <c r="B328" i="9" s="1"/>
  <c r="E219" i="5"/>
  <c r="H339" i="9" s="1"/>
  <c r="E339" i="9" s="1"/>
  <c r="B339" i="9" s="1"/>
  <c r="H1239" i="1"/>
  <c r="G1231" i="1"/>
  <c r="E324" i="9"/>
  <c r="B324" i="9" s="1"/>
  <c r="G1225" i="1"/>
  <c r="E320" i="9"/>
  <c r="B320" i="9" s="1"/>
  <c r="E321" i="9"/>
  <c r="G1224" i="1"/>
  <c r="G1226" i="1"/>
  <c r="G1215" i="1"/>
  <c r="G1219" i="1"/>
  <c r="H1208" i="1"/>
  <c r="G1210" i="1"/>
  <c r="D1201" i="1"/>
  <c r="G1201" i="1" s="1"/>
  <c r="E337" i="9"/>
  <c r="B337" i="9" s="1"/>
  <c r="H1201" i="1"/>
  <c r="F197" i="5"/>
  <c r="H336" i="9"/>
  <c r="E336" i="9" s="1"/>
  <c r="B336" i="9" s="1"/>
  <c r="G1192" i="1"/>
  <c r="G1193" i="1"/>
  <c r="G1194" i="1"/>
  <c r="G1195" i="1"/>
  <c r="G1196" i="1"/>
  <c r="H1190" i="1"/>
  <c r="G1197" i="1"/>
  <c r="H1197" i="1"/>
  <c r="G1190" i="1"/>
  <c r="H1191" i="1"/>
  <c r="G1187" i="1"/>
  <c r="G1186" i="1"/>
  <c r="G1188" i="1"/>
  <c r="G1178" i="1"/>
  <c r="H1176" i="1"/>
  <c r="F171" i="5"/>
  <c r="G1174" i="1"/>
  <c r="G1170" i="1"/>
  <c r="G1171" i="1"/>
  <c r="G1168" i="1"/>
  <c r="E317" i="9"/>
  <c r="B317" i="9" s="1"/>
  <c r="G1164" i="1"/>
  <c r="G1160" i="1"/>
  <c r="G1155" i="1"/>
  <c r="G1153" i="1"/>
  <c r="H1151" i="1"/>
  <c r="H1148" i="1"/>
  <c r="H1150" i="1"/>
  <c r="H1147" i="1"/>
  <c r="H1140" i="1"/>
  <c r="H1141" i="1"/>
  <c r="H1136" i="1"/>
  <c r="H1132" i="1"/>
  <c r="E119" i="5"/>
  <c r="D1124" i="1" s="1"/>
  <c r="H1129" i="1"/>
  <c r="G1126" i="1"/>
  <c r="E314" i="9"/>
  <c r="B314" i="9" s="1"/>
  <c r="H1167" i="1"/>
  <c r="E313" i="9"/>
  <c r="E312" i="9"/>
  <c r="B312" i="9" s="1"/>
  <c r="E307" i="9"/>
  <c r="B307" i="9" s="1"/>
  <c r="G1091" i="1"/>
  <c r="H1087" i="1"/>
  <c r="G1081" i="1"/>
  <c r="G1083" i="1"/>
  <c r="H1081" i="1"/>
  <c r="G1082" i="1"/>
  <c r="D70" i="5"/>
  <c r="C1075" i="1" s="1"/>
  <c r="G1078" i="1"/>
  <c r="D1076" i="1"/>
  <c r="E70" i="5"/>
  <c r="D1075" i="1" s="1"/>
  <c r="H1068" i="1"/>
  <c r="G1070" i="1"/>
  <c r="G1061" i="1"/>
  <c r="G1050" i="1"/>
  <c r="G1053" i="1"/>
  <c r="G1046" i="1"/>
  <c r="H1046" i="1"/>
  <c r="G1047" i="1"/>
  <c r="G1038" i="1"/>
  <c r="G1037" i="1"/>
  <c r="G1036" i="1"/>
  <c r="G1034" i="1"/>
  <c r="G1035" i="1"/>
  <c r="H1024" i="1"/>
  <c r="G1018" i="1"/>
  <c r="G1019" i="1"/>
  <c r="H1013" i="1"/>
  <c r="G1016" i="1"/>
  <c r="G1014" i="1"/>
  <c r="E12" i="5"/>
  <c r="F12" i="5" s="1"/>
  <c r="E108" i="9"/>
  <c r="B108" i="9" s="1"/>
  <c r="E112" i="9"/>
  <c r="B112" i="9" s="1"/>
  <c r="E143" i="9"/>
  <c r="B143" i="9" s="1"/>
  <c r="E147" i="9"/>
  <c r="B147" i="9" s="1"/>
  <c r="E155" i="9"/>
  <c r="B155" i="9" s="1"/>
  <c r="B284" i="9"/>
  <c r="F286" i="9"/>
  <c r="B286" i="9" s="1"/>
  <c r="E116" i="9"/>
  <c r="B116" i="9" s="1"/>
  <c r="F255" i="9"/>
  <c r="B255" i="9" s="1"/>
  <c r="F259" i="9"/>
  <c r="B259" i="9" s="1"/>
  <c r="F267" i="9"/>
  <c r="B267" i="9" s="1"/>
  <c r="F279" i="9"/>
  <c r="B279" i="9" s="1"/>
  <c r="H737" i="1"/>
  <c r="G737" i="1"/>
  <c r="E57" i="9"/>
  <c r="F244" i="9"/>
  <c r="G736" i="1"/>
  <c r="E56" i="9"/>
  <c r="B56" i="9" s="1"/>
  <c r="H734" i="1"/>
  <c r="F239" i="9"/>
  <c r="B239" i="9" s="1"/>
  <c r="G728" i="1"/>
  <c r="H723" i="1"/>
  <c r="G722" i="1"/>
  <c r="G721" i="1"/>
  <c r="G720" i="1"/>
  <c r="H703" i="1"/>
  <c r="H705" i="1"/>
  <c r="H707" i="1"/>
  <c r="H709" i="1"/>
  <c r="H711" i="1"/>
  <c r="H713" i="1"/>
  <c r="H715" i="1"/>
  <c r="H702" i="1"/>
  <c r="H704" i="1"/>
  <c r="H706" i="1"/>
  <c r="H708" i="1"/>
  <c r="H710" i="1"/>
  <c r="H712" i="1"/>
  <c r="H714" i="1"/>
  <c r="H716" i="1"/>
  <c r="E41" i="9"/>
  <c r="E45" i="9"/>
  <c r="G700" i="1"/>
  <c r="G701" i="1"/>
  <c r="G702" i="1"/>
  <c r="G703" i="1"/>
  <c r="G704" i="1"/>
  <c r="G705" i="1"/>
  <c r="G706" i="1"/>
  <c r="G707" i="1"/>
  <c r="G708" i="1"/>
  <c r="G709" i="1"/>
  <c r="G710" i="1"/>
  <c r="G711" i="1"/>
  <c r="G712" i="1"/>
  <c r="G713" i="1"/>
  <c r="G714" i="1"/>
  <c r="G715" i="1"/>
  <c r="G716" i="1"/>
  <c r="G699" i="1"/>
  <c r="G679" i="1"/>
  <c r="E30" i="9"/>
  <c r="B30" i="9" s="1"/>
  <c r="F229" i="9"/>
  <c r="E29" i="9"/>
  <c r="B29" i="9" s="1"/>
  <c r="G654" i="1"/>
  <c r="G645" i="1"/>
  <c r="B292" i="9"/>
  <c r="G630" i="1"/>
  <c r="G631" i="1"/>
  <c r="E172" i="9"/>
  <c r="E171" i="9"/>
  <c r="B171" i="9" s="1"/>
  <c r="H615" i="1"/>
  <c r="E168" i="9"/>
  <c r="B168" i="9" s="1"/>
  <c r="E167" i="9"/>
  <c r="B167" i="9" s="1"/>
  <c r="G610" i="1"/>
  <c r="G613" i="1"/>
  <c r="F291" i="9"/>
  <c r="B291" i="9" s="1"/>
  <c r="E164" i="9"/>
  <c r="E597" i="4"/>
  <c r="D591" i="1" s="1"/>
  <c r="H591" i="1" s="1"/>
  <c r="B289" i="9"/>
  <c r="B285" i="9"/>
  <c r="F287" i="9"/>
  <c r="B287" i="9" s="1"/>
  <c r="G597" i="1"/>
  <c r="G600" i="1"/>
  <c r="F283" i="9"/>
  <c r="B283" i="9" s="1"/>
  <c r="G592" i="1"/>
  <c r="B281" i="9"/>
  <c r="E152" i="9"/>
  <c r="B152" i="9" s="1"/>
  <c r="E151" i="9"/>
  <c r="B151" i="9" s="1"/>
  <c r="F278" i="9"/>
  <c r="B278" i="9" s="1"/>
  <c r="E584" i="4"/>
  <c r="D578" i="1" s="1"/>
  <c r="G578" i="1" s="1"/>
  <c r="E571" i="4"/>
  <c r="D565" i="1" s="1"/>
  <c r="H569" i="1"/>
  <c r="G571" i="1"/>
  <c r="E148" i="9"/>
  <c r="B148" i="9" s="1"/>
  <c r="E144" i="9"/>
  <c r="H556" i="1"/>
  <c r="H557" i="1"/>
  <c r="G547" i="1"/>
  <c r="B277" i="9"/>
  <c r="E139" i="9"/>
  <c r="B139" i="9" s="1"/>
  <c r="B276" i="9"/>
  <c r="F275" i="9"/>
  <c r="B275" i="9" s="1"/>
  <c r="E136" i="9"/>
  <c r="B136" i="9" s="1"/>
  <c r="G539" i="1"/>
  <c r="G542" i="1"/>
  <c r="B273" i="9"/>
  <c r="E536" i="4"/>
  <c r="D530" i="1" s="1"/>
  <c r="H530" i="1" s="1"/>
  <c r="G536" i="1"/>
  <c r="G537" i="1"/>
  <c r="G531" i="1"/>
  <c r="H526" i="1"/>
  <c r="F270" i="9"/>
  <c r="B270" i="9" s="1"/>
  <c r="G522" i="1"/>
  <c r="G519" i="1"/>
  <c r="E522" i="4"/>
  <c r="D516" i="1" s="1"/>
  <c r="E128" i="9"/>
  <c r="B128" i="9" s="1"/>
  <c r="E127" i="9"/>
  <c r="B127" i="9" s="1"/>
  <c r="E124" i="9"/>
  <c r="B124" i="9" s="1"/>
  <c r="G508" i="1"/>
  <c r="G509" i="1"/>
  <c r="G507" i="1"/>
  <c r="G506" i="1"/>
  <c r="E123" i="9"/>
  <c r="B123" i="9" s="1"/>
  <c r="H503" i="1"/>
  <c r="B269" i="9"/>
  <c r="B268" i="9"/>
  <c r="E120" i="9"/>
  <c r="B120" i="9" s="1"/>
  <c r="B265" i="9"/>
  <c r="H500" i="1"/>
  <c r="H496" i="1"/>
  <c r="G499" i="1"/>
  <c r="F263" i="9"/>
  <c r="B263" i="9" s="1"/>
  <c r="F262" i="9"/>
  <c r="B262" i="9" s="1"/>
  <c r="E491" i="4"/>
  <c r="D485" i="1" s="1"/>
  <c r="G485" i="1" s="1"/>
  <c r="B261" i="9"/>
  <c r="B260" i="9"/>
  <c r="E111" i="9"/>
  <c r="B111" i="9" s="1"/>
  <c r="G486" i="1"/>
  <c r="G490" i="1"/>
  <c r="B257" i="9"/>
  <c r="E107" i="9"/>
  <c r="B107" i="9" s="1"/>
  <c r="G481" i="1"/>
  <c r="E479" i="4"/>
  <c r="D473" i="1" s="1"/>
  <c r="H474" i="1"/>
  <c r="G473" i="1"/>
  <c r="H473" i="1"/>
  <c r="G475" i="1"/>
  <c r="E466" i="4"/>
  <c r="D460" i="1" s="1"/>
  <c r="G460" i="1" s="1"/>
  <c r="G470" i="1"/>
  <c r="G471" i="1"/>
  <c r="H461" i="1"/>
  <c r="H460" i="1"/>
  <c r="G459" i="1"/>
  <c r="E104" i="9"/>
  <c r="B104" i="9" s="1"/>
  <c r="G456" i="1"/>
  <c r="E100" i="9"/>
  <c r="B100" i="9" s="1"/>
  <c r="G451" i="1"/>
  <c r="G452" i="1"/>
  <c r="G446" i="1"/>
  <c r="G448" i="1"/>
  <c r="E96" i="9"/>
  <c r="B96" i="9" s="1"/>
  <c r="E95" i="9"/>
  <c r="B95" i="9" s="1"/>
  <c r="B253" i="9"/>
  <c r="B252" i="9"/>
  <c r="H436" i="1"/>
  <c r="H434" i="1"/>
  <c r="G438" i="1"/>
  <c r="E92" i="9"/>
  <c r="B92" i="9" s="1"/>
  <c r="F251" i="9"/>
  <c r="B251" i="9" s="1"/>
  <c r="G437" i="1"/>
  <c r="B249" i="9"/>
  <c r="H426" i="1"/>
  <c r="H425" i="1"/>
  <c r="G425" i="1"/>
  <c r="H411" i="1"/>
  <c r="H410" i="1"/>
  <c r="H409" i="1"/>
  <c r="G401" i="1"/>
  <c r="H401" i="1"/>
  <c r="G396" i="1"/>
  <c r="G392" i="1"/>
  <c r="G383" i="1"/>
  <c r="H382" i="1"/>
  <c r="G374" i="1"/>
  <c r="H369" i="1"/>
  <c r="H361" i="1"/>
  <c r="H357" i="1"/>
  <c r="E361" i="4"/>
  <c r="D356" i="1" s="1"/>
  <c r="G349" i="1"/>
  <c r="H349" i="1"/>
  <c r="G350" i="1"/>
  <c r="G351" i="1"/>
  <c r="H341" i="1"/>
  <c r="G336" i="1"/>
  <c r="G329" i="1"/>
  <c r="G326" i="1"/>
  <c r="H322" i="1"/>
  <c r="E321" i="4"/>
  <c r="D316" i="1" s="1"/>
  <c r="G316" i="1" s="1"/>
  <c r="G323" i="1"/>
  <c r="G320" i="1"/>
  <c r="H317" i="1"/>
  <c r="F322" i="4"/>
  <c r="G313" i="1"/>
  <c r="H309" i="1"/>
  <c r="E309" i="4"/>
  <c r="H294" i="1"/>
  <c r="E88" i="9"/>
  <c r="B88" i="9" s="1"/>
  <c r="G285" i="1"/>
  <c r="H285" i="1"/>
  <c r="E84" i="9"/>
  <c r="B84" i="9" s="1"/>
  <c r="H279" i="1"/>
  <c r="G274" i="1"/>
  <c r="E273" i="4"/>
  <c r="D269" i="1" s="1"/>
  <c r="G273" i="1"/>
  <c r="H270" i="1"/>
  <c r="F274" i="4"/>
  <c r="H268" i="1"/>
  <c r="G265" i="1"/>
  <c r="G267" i="1"/>
  <c r="E262" i="4"/>
  <c r="D258" i="1" s="1"/>
  <c r="G258" i="1" s="1"/>
  <c r="G263" i="1"/>
  <c r="E80" i="9"/>
  <c r="B80" i="9" s="1"/>
  <c r="E79" i="9"/>
  <c r="B79" i="9" s="1"/>
  <c r="H259" i="1"/>
  <c r="G257" i="1"/>
  <c r="H249" i="1"/>
  <c r="E76" i="9"/>
  <c r="B76" i="9" s="1"/>
  <c r="H240" i="1"/>
  <c r="E74" i="9"/>
  <c r="B74" i="9" s="1"/>
  <c r="H238" i="1"/>
  <c r="E75" i="9"/>
  <c r="B75" i="9" s="1"/>
  <c r="D230" i="4"/>
  <c r="G239" i="1"/>
  <c r="G238" i="1"/>
  <c r="E73" i="9"/>
  <c r="E72" i="9"/>
  <c r="B72" i="9" s="1"/>
  <c r="H233" i="1"/>
  <c r="G235" i="1"/>
  <c r="G229" i="1"/>
  <c r="E230" i="4"/>
  <c r="D226" i="1" s="1"/>
  <c r="G228" i="1"/>
  <c r="E68" i="9"/>
  <c r="B68" i="9" s="1"/>
  <c r="G221" i="1"/>
  <c r="E221" i="4"/>
  <c r="D217" i="1" s="1"/>
  <c r="H217" i="1"/>
  <c r="G217" i="1"/>
  <c r="G212" i="1"/>
  <c r="F246" i="9"/>
  <c r="B246" i="9" s="1"/>
  <c r="F216" i="4"/>
  <c r="H204" i="1"/>
  <c r="G210" i="1"/>
  <c r="B245" i="9"/>
  <c r="E64" i="9"/>
  <c r="B64" i="9" s="1"/>
  <c r="E63" i="9"/>
  <c r="B63" i="9" s="1"/>
  <c r="G205" i="1"/>
  <c r="E202" i="4"/>
  <c r="D198" i="1" s="1"/>
  <c r="H198" i="1" s="1"/>
  <c r="H199" i="1"/>
  <c r="E60" i="9"/>
  <c r="B60" i="9" s="1"/>
  <c r="E59" i="9"/>
  <c r="B59" i="9" s="1"/>
  <c r="H189" i="1"/>
  <c r="G185" i="1"/>
  <c r="G190" i="1"/>
  <c r="G191" i="1"/>
  <c r="G189" i="1"/>
  <c r="H156" i="1"/>
  <c r="G154" i="1"/>
  <c r="H150" i="1"/>
  <c r="G144" i="1"/>
  <c r="G141" i="1"/>
  <c r="H136" i="1"/>
  <c r="G136" i="1"/>
  <c r="G137" i="1"/>
  <c r="G138" i="1"/>
  <c r="H130" i="1"/>
  <c r="H131" i="1"/>
  <c r="H125" i="1"/>
  <c r="G123" i="1"/>
  <c r="G116" i="1"/>
  <c r="G119" i="1"/>
  <c r="E106" i="4"/>
  <c r="D102" i="1" s="1"/>
  <c r="H112" i="1"/>
  <c r="G110" i="1"/>
  <c r="F235" i="9"/>
  <c r="B235" i="9" s="1"/>
  <c r="G107" i="1"/>
  <c r="G103" i="1"/>
  <c r="G104" i="1"/>
  <c r="G101" i="1"/>
  <c r="E44" i="9"/>
  <c r="B44" i="9" s="1"/>
  <c r="G99" i="1"/>
  <c r="G98" i="1"/>
  <c r="G96" i="1"/>
  <c r="G92" i="1"/>
  <c r="G87" i="1"/>
  <c r="E43" i="9"/>
  <c r="B43" i="9" s="1"/>
  <c r="F234" i="9"/>
  <c r="B234" i="9" s="1"/>
  <c r="B233" i="9"/>
  <c r="F232" i="9"/>
  <c r="E40" i="9"/>
  <c r="B40" i="9" s="1"/>
  <c r="F231" i="9"/>
  <c r="B231" i="9" s="1"/>
  <c r="G85" i="1"/>
  <c r="G84" i="1"/>
  <c r="H79" i="1"/>
  <c r="G77" i="1"/>
  <c r="H73" i="1"/>
  <c r="G72" i="1"/>
  <c r="G69" i="1"/>
  <c r="G67" i="1"/>
  <c r="G68" i="1"/>
  <c r="G63" i="1"/>
  <c r="H60" i="1"/>
  <c r="E32" i="9"/>
  <c r="B32" i="9" s="1"/>
  <c r="G43" i="1"/>
  <c r="H39" i="1"/>
  <c r="G39" i="1"/>
  <c r="G42" i="1"/>
  <c r="G25" i="1"/>
  <c r="G27" i="1"/>
  <c r="G28" i="1"/>
  <c r="G29" i="1"/>
  <c r="G30" i="1"/>
  <c r="G31" i="1"/>
  <c r="F230" i="9"/>
  <c r="B230" i="9" s="1"/>
  <c r="E28" i="9"/>
  <c r="B28" i="9" s="1"/>
  <c r="E27" i="9"/>
  <c r="B27" i="9" s="1"/>
  <c r="B229" i="9"/>
  <c r="H4" i="1"/>
  <c r="E7" i="4"/>
  <c r="D3" i="1" s="1"/>
  <c r="G302" i="1"/>
  <c r="G641" i="1"/>
  <c r="F647" i="4"/>
  <c r="G724" i="1"/>
  <c r="E47" i="9"/>
  <c r="B47" i="9" s="1"/>
  <c r="B241" i="9"/>
  <c r="F242" i="9"/>
  <c r="B242" i="9" s="1"/>
  <c r="E35" i="9"/>
  <c r="B35" i="9" s="1"/>
  <c r="B296" i="9"/>
  <c r="G646" i="1"/>
  <c r="F656" i="4"/>
  <c r="F393" i="4"/>
  <c r="E373" i="4"/>
  <c r="D368" i="1" s="1"/>
  <c r="G421" i="1"/>
  <c r="G422" i="1"/>
  <c r="G423" i="1"/>
  <c r="E648" i="4"/>
  <c r="D642" i="1" s="1"/>
  <c r="F247" i="9"/>
  <c r="B247" i="9" s="1"/>
  <c r="B244" i="9"/>
  <c r="F243" i="9"/>
  <c r="B243" i="9" s="1"/>
  <c r="F240" i="9"/>
  <c r="E52" i="9"/>
  <c r="B52" i="9" s="1"/>
  <c r="F170" i="4"/>
  <c r="E164" i="4"/>
  <c r="D160" i="1" s="1"/>
  <c r="E153" i="4"/>
  <c r="D149" i="1" s="1"/>
  <c r="F160" i="4"/>
  <c r="B237" i="9"/>
  <c r="E48" i="9"/>
  <c r="B48" i="9" s="1"/>
  <c r="H133" i="1"/>
  <c r="G108" i="1"/>
  <c r="G113" i="1"/>
  <c r="F236" i="9"/>
  <c r="B236" i="9" s="1"/>
  <c r="E82" i="4"/>
  <c r="D78" i="1" s="1"/>
  <c r="G64" i="1"/>
  <c r="G65" i="1"/>
  <c r="G66" i="1"/>
  <c r="E49" i="4"/>
  <c r="D45" i="1" s="1"/>
  <c r="G1660" i="1"/>
  <c r="H1660" i="1"/>
  <c r="H1673" i="1"/>
  <c r="G1673" i="1"/>
  <c r="H1678" i="1"/>
  <c r="G1678" i="1"/>
  <c r="H22" i="3"/>
  <c r="I34" i="3"/>
  <c r="D1555" i="1"/>
  <c r="C1571" i="1"/>
  <c r="H35" i="3"/>
  <c r="H1544" i="1"/>
  <c r="G1544" i="1"/>
  <c r="J1544" i="1"/>
  <c r="J1550" i="1"/>
  <c r="J1554" i="1"/>
  <c r="J1565" i="1"/>
  <c r="J1569" i="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4" i="1"/>
  <c r="G1654" i="1"/>
  <c r="G1668" i="1"/>
  <c r="H1668" i="1"/>
  <c r="H1681" i="1"/>
  <c r="G1681" i="1"/>
  <c r="H1686" i="1"/>
  <c r="G1686" i="1"/>
  <c r="C1124" i="1"/>
  <c r="C1300" i="1"/>
  <c r="G1476" i="1"/>
  <c r="G1480" i="1"/>
  <c r="G1484" i="1"/>
  <c r="G1488" i="1"/>
  <c r="G1492" i="1"/>
  <c r="G1496" i="1"/>
  <c r="G1500" i="1"/>
  <c r="G1504" i="1"/>
  <c r="G1508" i="1"/>
  <c r="G1512" i="1"/>
  <c r="G1516" i="1"/>
  <c r="G1520" i="1"/>
  <c r="G1524" i="1"/>
  <c r="G1528" i="1"/>
  <c r="J1560" i="1"/>
  <c r="J1573" i="1"/>
  <c r="J1580" i="1"/>
  <c r="H1657" i="1"/>
  <c r="G1657" i="1"/>
  <c r="H1662" i="1"/>
  <c r="G1662" i="1"/>
  <c r="G1676" i="1"/>
  <c r="H1676" i="1"/>
  <c r="D1431" i="1"/>
  <c r="G1475" i="1"/>
  <c r="H1477" i="1"/>
  <c r="G1479" i="1"/>
  <c r="H1481" i="1"/>
  <c r="G1483" i="1"/>
  <c r="H1485" i="1"/>
  <c r="G1487" i="1"/>
  <c r="H1489" i="1"/>
  <c r="G1491" i="1"/>
  <c r="G1495" i="1"/>
  <c r="G1499" i="1"/>
  <c r="G1503" i="1"/>
  <c r="G1507" i="1"/>
  <c r="G1511" i="1"/>
  <c r="G1515" i="1"/>
  <c r="G1519" i="1"/>
  <c r="G1523" i="1"/>
  <c r="G1527" i="1"/>
  <c r="H1542" i="1"/>
  <c r="G1542" i="1"/>
  <c r="J1542" i="1"/>
  <c r="H1546" i="1"/>
  <c r="G1546" i="1"/>
  <c r="I1546" i="1" s="1"/>
  <c r="J1546" i="1"/>
  <c r="J1548" i="1"/>
  <c r="G1550" i="1"/>
  <c r="I1550" i="1" s="1"/>
  <c r="I1551" i="1"/>
  <c r="J1552" i="1"/>
  <c r="G1554" i="1"/>
  <c r="I1554" i="1" s="1"/>
  <c r="G1565" i="1"/>
  <c r="I1565" i="1" s="1"/>
  <c r="I1566" i="1"/>
  <c r="J1567" i="1"/>
  <c r="G1569" i="1"/>
  <c r="I1569" i="1" s="1"/>
  <c r="I1570" i="1"/>
  <c r="G1652" i="1"/>
  <c r="H1652" i="1"/>
  <c r="H1665" i="1"/>
  <c r="G1665" i="1"/>
  <c r="H1670" i="1"/>
  <c r="G1670" i="1"/>
  <c r="G1684" i="1"/>
  <c r="H1684" i="1"/>
  <c r="H1541" i="1"/>
  <c r="I1541" i="1" s="1"/>
  <c r="H1543" i="1"/>
  <c r="I1543" i="1" s="1"/>
  <c r="H1545" i="1"/>
  <c r="I1545" i="1" s="1"/>
  <c r="H1547" i="1"/>
  <c r="H1582" i="1"/>
  <c r="F8" i="4"/>
  <c r="D7" i="4"/>
  <c r="F50" i="4"/>
  <c r="D49" i="4"/>
  <c r="F77" i="4"/>
  <c r="F112" i="4"/>
  <c r="D106" i="4"/>
  <c r="D308" i="4"/>
  <c r="F309" i="4"/>
  <c r="F491" i="4"/>
  <c r="D430" i="4"/>
  <c r="F5" i="6"/>
  <c r="E5" i="7"/>
  <c r="J1549" i="1"/>
  <c r="J1551" i="1"/>
  <c r="J1553" i="1"/>
  <c r="J1557" i="1"/>
  <c r="J1559" i="1"/>
  <c r="J1561" i="1"/>
  <c r="J1564" i="1"/>
  <c r="J1566" i="1"/>
  <c r="J1568" i="1"/>
  <c r="J1570" i="1"/>
  <c r="J1574" i="1"/>
  <c r="J1576" i="1"/>
  <c r="J1579" i="1"/>
  <c r="J1581" i="1"/>
  <c r="F134" i="4"/>
  <c r="D360" i="4"/>
  <c r="F361" i="4"/>
  <c r="E141" i="6"/>
  <c r="G346" i="9"/>
  <c r="E346" i="9" s="1"/>
  <c r="G1653" i="1"/>
  <c r="H1656" i="1"/>
  <c r="G1661" i="1"/>
  <c r="H1664" i="1"/>
  <c r="G1669" i="1"/>
  <c r="H1672" i="1"/>
  <c r="G1677" i="1"/>
  <c r="H1680" i="1"/>
  <c r="G1685" i="1"/>
  <c r="D82" i="4"/>
  <c r="F91" i="4"/>
  <c r="F126" i="4"/>
  <c r="D125" i="4"/>
  <c r="F135" i="4"/>
  <c r="F154" i="4"/>
  <c r="D153" i="4"/>
  <c r="D251" i="5"/>
  <c r="F255" i="5"/>
  <c r="H315" i="9"/>
  <c r="F237" i="4"/>
  <c r="D273" i="4"/>
  <c r="F426" i="4"/>
  <c r="D571" i="4"/>
  <c r="F607" i="4"/>
  <c r="D629" i="4"/>
  <c r="D88" i="5"/>
  <c r="F150" i="5"/>
  <c r="D203" i="5"/>
  <c r="D177" i="5" s="1"/>
  <c r="F219" i="5"/>
  <c r="F277" i="5"/>
  <c r="D35" i="6"/>
  <c r="D129" i="6"/>
  <c r="H310" i="9"/>
  <c r="G310" i="9"/>
  <c r="H309" i="9"/>
  <c r="M228" i="9"/>
  <c r="G309" i="9"/>
  <c r="E309" i="9" s="1"/>
  <c r="B309" i="9" s="1"/>
  <c r="H308" i="9"/>
  <c r="E308" i="9" s="1"/>
  <c r="B308" i="9" s="1"/>
  <c r="G302" i="9"/>
  <c r="E302" i="9" s="1"/>
  <c r="B302" i="9" s="1"/>
  <c r="G301" i="9"/>
  <c r="E301" i="9" s="1"/>
  <c r="B301" i="9" s="1"/>
  <c r="G300" i="9"/>
  <c r="E300" i="9" s="1"/>
  <c r="B300" i="9" s="1"/>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F228" i="9" s="1"/>
  <c r="B228" i="9" s="1"/>
  <c r="G220" i="9"/>
  <c r="E220" i="9" s="1"/>
  <c r="B220" i="9" s="1"/>
  <c r="H179" i="9"/>
  <c r="G224" i="9"/>
  <c r="E224" i="9" s="1"/>
  <c r="B224" i="9" s="1"/>
  <c r="G216" i="9"/>
  <c r="E216" i="9" s="1"/>
  <c r="B216" i="9" s="1"/>
  <c r="G180" i="9"/>
  <c r="I10" i="9"/>
  <c r="B25" i="9"/>
  <c r="B33" i="9"/>
  <c r="D164" i="4"/>
  <c r="F502" i="4"/>
  <c r="F616" i="4"/>
  <c r="F45" i="5"/>
  <c r="E88" i="5"/>
  <c r="D1093" i="1" s="1"/>
  <c r="F89" i="5"/>
  <c r="F178" i="5"/>
  <c r="F260" i="5"/>
  <c r="F10" i="6"/>
  <c r="F94" i="6"/>
  <c r="D44" i="8"/>
  <c r="E31" i="9"/>
  <c r="B31" i="9" s="1"/>
  <c r="E39" i="9"/>
  <c r="B39" i="9" s="1"/>
  <c r="B45" i="9"/>
  <c r="E55" i="9"/>
  <c r="B55" i="9" s="1"/>
  <c r="B61" i="9"/>
  <c r="E71" i="9"/>
  <c r="B71" i="9" s="1"/>
  <c r="B77" i="9"/>
  <c r="E87" i="9"/>
  <c r="B87" i="9" s="1"/>
  <c r="B93" i="9"/>
  <c r="E103" i="9"/>
  <c r="B103" i="9" s="1"/>
  <c r="B109" i="9"/>
  <c r="E119" i="9"/>
  <c r="B119" i="9" s="1"/>
  <c r="B125" i="9"/>
  <c r="E135" i="9"/>
  <c r="B135" i="9" s="1"/>
  <c r="E156" i="9"/>
  <c r="B156" i="9" s="1"/>
  <c r="E147" i="5"/>
  <c r="D1152" i="1" s="1"/>
  <c r="G315" i="9"/>
  <c r="G316" i="9"/>
  <c r="E316" i="9" s="1"/>
  <c r="B316" i="9" s="1"/>
  <c r="B41" i="9"/>
  <c r="E51" i="9"/>
  <c r="B51" i="9" s="1"/>
  <c r="B57" i="9"/>
  <c r="E67" i="9"/>
  <c r="B67" i="9" s="1"/>
  <c r="B73" i="9"/>
  <c r="E83" i="9"/>
  <c r="B83" i="9" s="1"/>
  <c r="B89" i="9"/>
  <c r="E99" i="9"/>
  <c r="B99" i="9" s="1"/>
  <c r="B105" i="9"/>
  <c r="E115" i="9"/>
  <c r="B115" i="9" s="1"/>
  <c r="B121" i="9"/>
  <c r="E131" i="9"/>
  <c r="B131" i="9" s="1"/>
  <c r="B137" i="9"/>
  <c r="B141" i="9"/>
  <c r="B144" i="9"/>
  <c r="B164" i="9"/>
  <c r="B172" i="9"/>
  <c r="E140" i="9"/>
  <c r="B140" i="9" s="1"/>
  <c r="B248" i="9"/>
  <c r="F258" i="9"/>
  <c r="B258" i="9" s="1"/>
  <c r="B264" i="9"/>
  <c r="F274" i="9"/>
  <c r="B274" i="9" s="1"/>
  <c r="B280" i="9"/>
  <c r="F290" i="9"/>
  <c r="B290" i="9" s="1"/>
  <c r="B232" i="9"/>
  <c r="B240" i="9"/>
  <c r="B313" i="9"/>
  <c r="B321" i="9"/>
  <c r="B329" i="9"/>
  <c r="F250" i="9"/>
  <c r="B250" i="9" s="1"/>
  <c r="B256" i="9"/>
  <c r="F266" i="9"/>
  <c r="B266" i="9" s="1"/>
  <c r="B272" i="9"/>
  <c r="F282" i="9"/>
  <c r="B282" i="9" s="1"/>
  <c r="B288" i="9"/>
  <c r="B303" i="9"/>
  <c r="H1182" i="1" l="1"/>
  <c r="G1182" i="1"/>
  <c r="D45" i="8"/>
  <c r="G343" i="9"/>
  <c r="E343" i="9" s="1"/>
  <c r="B343" i="9" s="1"/>
  <c r="H1628" i="1"/>
  <c r="G1628" i="1"/>
  <c r="E315" i="9"/>
  <c r="B315" i="9" s="1"/>
  <c r="E251" i="5"/>
  <c r="I25" i="3" s="1"/>
  <c r="E310" i="9"/>
  <c r="B310" i="9" s="1"/>
  <c r="H1259" i="1"/>
  <c r="G1259" i="1"/>
  <c r="E177" i="5"/>
  <c r="H19" i="9" s="1"/>
  <c r="E19" i="9" s="1"/>
  <c r="B19" i="9" s="1"/>
  <c r="D1223" i="1"/>
  <c r="H1223" i="1" s="1"/>
  <c r="G1223" i="1"/>
  <c r="F70" i="5"/>
  <c r="G1075" i="1"/>
  <c r="H1075" i="1"/>
  <c r="G1076" i="1"/>
  <c r="H1076" i="1"/>
  <c r="E7" i="5"/>
  <c r="D1017" i="1"/>
  <c r="G591" i="1"/>
  <c r="H578" i="1"/>
  <c r="G530" i="1"/>
  <c r="E535" i="4"/>
  <c r="D529" i="1" s="1"/>
  <c r="H516" i="1"/>
  <c r="G516" i="1"/>
  <c r="H485" i="1"/>
  <c r="E430" i="4"/>
  <c r="D424" i="1" s="1"/>
  <c r="E180" i="9"/>
  <c r="B180" i="9" s="1"/>
  <c r="E360" i="4"/>
  <c r="D355" i="1" s="1"/>
  <c r="H356" i="1"/>
  <c r="G356" i="1"/>
  <c r="F321" i="4"/>
  <c r="H316" i="1"/>
  <c r="E308" i="4"/>
  <c r="D303" i="1" s="1"/>
  <c r="D304" i="1"/>
  <c r="H258" i="1"/>
  <c r="F230" i="4"/>
  <c r="C226" i="1"/>
  <c r="H226" i="1"/>
  <c r="G226" i="1"/>
  <c r="G198" i="1"/>
  <c r="F202" i="4"/>
  <c r="H368" i="1"/>
  <c r="G368" i="1"/>
  <c r="F373" i="4"/>
  <c r="H642" i="1"/>
  <c r="G642" i="1"/>
  <c r="E152" i="4"/>
  <c r="E299" i="4" s="1"/>
  <c r="E6" i="4"/>
  <c r="F177" i="5"/>
  <c r="D176" i="5"/>
  <c r="H24" i="3"/>
  <c r="C1181" i="1"/>
  <c r="D1181" i="1"/>
  <c r="F35" i="6"/>
  <c r="H28" i="3"/>
  <c r="C1431" i="1"/>
  <c r="F273" i="4"/>
  <c r="C269" i="1"/>
  <c r="H25" i="3"/>
  <c r="C1255" i="1"/>
  <c r="H24" i="9"/>
  <c r="F153" i="4"/>
  <c r="G24" i="9"/>
  <c r="E24" i="9" s="1"/>
  <c r="D152" i="4"/>
  <c r="C149" i="1"/>
  <c r="B346" i="9"/>
  <c r="E345" i="9"/>
  <c r="I10" i="3" s="1"/>
  <c r="D141" i="6"/>
  <c r="D417" i="4"/>
  <c r="F308" i="4"/>
  <c r="C303" i="1"/>
  <c r="I1542" i="1"/>
  <c r="H1300" i="1"/>
  <c r="G1300" i="1"/>
  <c r="H1152" i="1"/>
  <c r="G1152" i="1"/>
  <c r="F571" i="4"/>
  <c r="C565" i="1"/>
  <c r="F147" i="5"/>
  <c r="I31" i="3"/>
  <c r="D1537" i="1"/>
  <c r="D418" i="4"/>
  <c r="C355" i="1"/>
  <c r="G348" i="9"/>
  <c r="E348" i="9" s="1"/>
  <c r="C45" i="1"/>
  <c r="F49" i="4"/>
  <c r="H1124" i="1"/>
  <c r="G1124" i="1"/>
  <c r="F164" i="4"/>
  <c r="C160" i="1"/>
  <c r="E179" i="9"/>
  <c r="B179" i="9" s="1"/>
  <c r="F88" i="5"/>
  <c r="D69" i="5"/>
  <c r="C1093" i="1"/>
  <c r="D535" i="4"/>
  <c r="E69" i="5"/>
  <c r="F82" i="4"/>
  <c r="C78" i="1"/>
  <c r="I33" i="3"/>
  <c r="D1538" i="1"/>
  <c r="F106" i="4"/>
  <c r="C102" i="1"/>
  <c r="H1571" i="1"/>
  <c r="G1571" i="1"/>
  <c r="K1481" i="9"/>
  <c r="G344" i="9"/>
  <c r="E344" i="9" s="1"/>
  <c r="B344" i="9" s="1"/>
  <c r="I39" i="3"/>
  <c r="C1621" i="1"/>
  <c r="F129" i="6"/>
  <c r="C1525" i="1"/>
  <c r="G338" i="9"/>
  <c r="E338" i="9" s="1"/>
  <c r="B338" i="9" s="1"/>
  <c r="F203" i="5"/>
  <c r="C1207" i="1"/>
  <c r="F629" i="4"/>
  <c r="C623" i="1"/>
  <c r="F125" i="4"/>
  <c r="C121" i="1"/>
  <c r="D639" i="4"/>
  <c r="F430" i="4"/>
  <c r="C424" i="1"/>
  <c r="D6" i="4"/>
  <c r="C3" i="1"/>
  <c r="F7" i="4"/>
  <c r="I1544" i="1"/>
  <c r="G1555" i="1"/>
  <c r="H1555" i="1"/>
  <c r="I40" i="3" l="1"/>
  <c r="C1622" i="1"/>
  <c r="I24" i="3"/>
  <c r="F251" i="5"/>
  <c r="D1255" i="1"/>
  <c r="E176" i="5"/>
  <c r="D1180" i="1" s="1"/>
  <c r="H1017" i="1"/>
  <c r="G1017" i="1"/>
  <c r="D1012" i="1"/>
  <c r="F7" i="5"/>
  <c r="I22" i="3"/>
  <c r="E639" i="4"/>
  <c r="D633" i="1" s="1"/>
  <c r="E640" i="4"/>
  <c r="D634" i="1" s="1"/>
  <c r="F360" i="4"/>
  <c r="E418" i="4"/>
  <c r="D413" i="1" s="1"/>
  <c r="E417" i="4"/>
  <c r="D412" i="1" s="1"/>
  <c r="H304" i="1"/>
  <c r="G304" i="1"/>
  <c r="I18" i="3"/>
  <c r="D148" i="1"/>
  <c r="D2" i="1"/>
  <c r="I17" i="3"/>
  <c r="E422" i="4"/>
  <c r="H424" i="1"/>
  <c r="G424" i="1"/>
  <c r="F69" i="5"/>
  <c r="H23" i="3"/>
  <c r="C1074" i="1"/>
  <c r="D6" i="5"/>
  <c r="G160" i="1"/>
  <c r="H160" i="1"/>
  <c r="G45" i="1"/>
  <c r="H45" i="1"/>
  <c r="H303" i="1"/>
  <c r="G303" i="1"/>
  <c r="B24" i="9"/>
  <c r="H1431" i="1"/>
  <c r="G1431" i="1"/>
  <c r="H1181" i="1"/>
  <c r="G1181" i="1"/>
  <c r="H623" i="1"/>
  <c r="G623" i="1"/>
  <c r="H1621" i="1"/>
  <c r="G1621" i="1"/>
  <c r="H11" i="3"/>
  <c r="G1538" i="1"/>
  <c r="H1538" i="1"/>
  <c r="I23" i="3"/>
  <c r="D1074" i="1"/>
  <c r="E6" i="5"/>
  <c r="C413" i="1"/>
  <c r="H565" i="1"/>
  <c r="G565" i="1"/>
  <c r="H3" i="1"/>
  <c r="G3" i="1"/>
  <c r="F639" i="4"/>
  <c r="C633" i="1"/>
  <c r="H1525" i="1"/>
  <c r="G1525" i="1"/>
  <c r="F535" i="4"/>
  <c r="D640" i="4"/>
  <c r="C529" i="1"/>
  <c r="E347" i="9"/>
  <c r="B348" i="9"/>
  <c r="F417" i="4"/>
  <c r="C412" i="1"/>
  <c r="H149" i="1"/>
  <c r="G149" i="1"/>
  <c r="H269" i="1"/>
  <c r="G269" i="1"/>
  <c r="C1180" i="1"/>
  <c r="D422" i="4"/>
  <c r="F6" i="4"/>
  <c r="H17" i="3"/>
  <c r="C2" i="1"/>
  <c r="H121" i="1"/>
  <c r="G121" i="1"/>
  <c r="H1207" i="1"/>
  <c r="G1207" i="1"/>
  <c r="H102" i="1"/>
  <c r="G102" i="1"/>
  <c r="H78" i="1"/>
  <c r="G78" i="1"/>
  <c r="H1093" i="1"/>
  <c r="G1093" i="1"/>
  <c r="E423" i="4"/>
  <c r="E301" i="4"/>
  <c r="D297" i="1" s="1"/>
  <c r="D295" i="1"/>
  <c r="E300" i="4"/>
  <c r="D296" i="1" s="1"/>
  <c r="G355" i="1"/>
  <c r="H355" i="1"/>
  <c r="F141" i="6"/>
  <c r="C1537" i="1"/>
  <c r="H31" i="3"/>
  <c r="D299" i="4"/>
  <c r="D300" i="4" s="1"/>
  <c r="F152" i="4"/>
  <c r="C148" i="1"/>
  <c r="H18" i="3"/>
  <c r="H1255" i="1"/>
  <c r="G1255" i="1"/>
  <c r="E342" i="9"/>
  <c r="H1622" i="1" l="1"/>
  <c r="G1622" i="1"/>
  <c r="F176" i="5"/>
  <c r="H1012" i="1"/>
  <c r="G1012" i="1"/>
  <c r="F418" i="4"/>
  <c r="D417" i="1"/>
  <c r="E643" i="4"/>
  <c r="D637" i="1" s="1"/>
  <c r="F300" i="4"/>
  <c r="C296" i="1"/>
  <c r="N3" i="9"/>
  <c r="I11" i="3"/>
  <c r="H413" i="1"/>
  <c r="G413" i="1"/>
  <c r="D301" i="4"/>
  <c r="F299" i="4"/>
  <c r="D423" i="4"/>
  <c r="D424" i="4" s="1"/>
  <c r="C295" i="1"/>
  <c r="H1180" i="1"/>
  <c r="G1180" i="1"/>
  <c r="E644" i="4"/>
  <c r="E425" i="4"/>
  <c r="D420" i="1" s="1"/>
  <c r="D418" i="1"/>
  <c r="H20" i="9"/>
  <c r="E424" i="4"/>
  <c r="D419" i="1" s="1"/>
  <c r="G148" i="1"/>
  <c r="H148" i="1"/>
  <c r="H1537" i="1"/>
  <c r="G1537" i="1"/>
  <c r="G2" i="1"/>
  <c r="H2" i="1"/>
  <c r="D643" i="4"/>
  <c r="F422" i="4"/>
  <c r="C417" i="1"/>
  <c r="H412" i="1"/>
  <c r="G412" i="1"/>
  <c r="H529" i="1"/>
  <c r="G529" i="1"/>
  <c r="G306" i="9"/>
  <c r="E306" i="9" s="1"/>
  <c r="B306" i="9" s="1"/>
  <c r="G299" i="9"/>
  <c r="F6" i="5"/>
  <c r="C1011" i="1"/>
  <c r="F640" i="4"/>
  <c r="C634" i="1"/>
  <c r="H633" i="1"/>
  <c r="G633" i="1"/>
  <c r="H299" i="9"/>
  <c r="D1011" i="1"/>
  <c r="H9" i="3"/>
  <c r="H1074" i="1"/>
  <c r="G1074" i="1"/>
  <c r="K3" i="9" l="1"/>
  <c r="I9" i="3"/>
  <c r="H1011" i="1"/>
  <c r="H8" i="3"/>
  <c r="G1011" i="1"/>
  <c r="H417" i="1"/>
  <c r="G417" i="1"/>
  <c r="H634" i="1"/>
  <c r="G634" i="1"/>
  <c r="F301" i="4"/>
  <c r="C297" i="1"/>
  <c r="G295" i="1"/>
  <c r="H295" i="1"/>
  <c r="H296" i="1"/>
  <c r="G296" i="1"/>
  <c r="E299" i="9"/>
  <c r="F424" i="4"/>
  <c r="C419" i="1"/>
  <c r="F643" i="4"/>
  <c r="C637" i="1"/>
  <c r="E646" i="4"/>
  <c r="D638" i="1"/>
  <c r="E645" i="4"/>
  <c r="D644" i="4"/>
  <c r="D645" i="4" s="1"/>
  <c r="D425" i="4"/>
  <c r="F423" i="4"/>
  <c r="C418" i="1"/>
  <c r="G20" i="9"/>
  <c r="E20" i="9" s="1"/>
  <c r="B20" i="9" s="1"/>
  <c r="F645" i="4" l="1"/>
  <c r="C639" i="1"/>
  <c r="H297" i="1"/>
  <c r="G297" i="1"/>
  <c r="B299" i="9"/>
  <c r="M3" i="9"/>
  <c r="F425" i="4"/>
  <c r="C420" i="1"/>
  <c r="E650" i="4"/>
  <c r="D640" i="1"/>
  <c r="D646" i="4"/>
  <c r="F644" i="4"/>
  <c r="C638" i="1"/>
  <c r="H637" i="1"/>
  <c r="G637" i="1"/>
  <c r="H419" i="1"/>
  <c r="G419" i="1"/>
  <c r="H418" i="1"/>
  <c r="G418" i="1"/>
  <c r="E649" i="4"/>
  <c r="D639" i="1"/>
  <c r="F646" i="4" l="1"/>
  <c r="D650" i="4"/>
  <c r="C640" i="1"/>
  <c r="G297" i="9"/>
  <c r="E297" i="9" s="1"/>
  <c r="B297" i="9" s="1"/>
  <c r="H639" i="1"/>
  <c r="G639" i="1"/>
  <c r="D649" i="4"/>
  <c r="I19" i="3"/>
  <c r="D643" i="1"/>
  <c r="H420" i="1"/>
  <c r="G420" i="1"/>
  <c r="H638" i="1"/>
  <c r="G638" i="1"/>
  <c r="I20" i="3"/>
  <c r="D644" i="1"/>
  <c r="H334" i="9"/>
  <c r="G334" i="9"/>
  <c r="F649" i="4" l="1"/>
  <c r="H19" i="3"/>
  <c r="C643" i="1"/>
  <c r="H640" i="1"/>
  <c r="G640" i="1"/>
  <c r="H7" i="3"/>
  <c r="F650" i="4"/>
  <c r="H20" i="3"/>
  <c r="C644" i="1"/>
  <c r="E334" i="9"/>
  <c r="H643" i="1" l="1"/>
  <c r="G643" i="1"/>
  <c r="B334" i="9"/>
  <c r="E298" i="9"/>
  <c r="I8" i="3" s="1"/>
  <c r="J3" i="9"/>
  <c r="H644" i="1"/>
  <c r="G644" i="1"/>
  <c r="G295" i="9" l="1"/>
  <c r="L293" i="9"/>
  <c r="F293" i="9" s="1"/>
  <c r="H295" i="9"/>
  <c r="G18" i="9"/>
  <c r="H18" i="9"/>
  <c r="G22" i="9"/>
  <c r="K7" i="9"/>
  <c r="J12" i="9"/>
  <c r="J17" i="9"/>
  <c r="J5" i="9"/>
  <c r="L16" i="9"/>
  <c r="K9" i="9"/>
  <c r="L15" i="9"/>
  <c r="I8" i="9"/>
  <c r="M15" i="9"/>
  <c r="G21" i="9"/>
  <c r="J8" i="9"/>
  <c r="I13" i="9"/>
  <c r="I6" i="9"/>
  <c r="K12" i="9"/>
  <c r="G17" i="9"/>
  <c r="K5" i="9"/>
  <c r="J10" i="9"/>
  <c r="M16" i="9"/>
  <c r="K10" i="9"/>
  <c r="G16" i="9"/>
  <c r="H22" i="9"/>
  <c r="I9" i="9"/>
  <c r="G15" i="9"/>
  <c r="K8" i="9"/>
  <c r="J13" i="9"/>
  <c r="J6" i="9"/>
  <c r="I11" i="9"/>
  <c r="H17" i="9"/>
  <c r="K6" i="9"/>
  <c r="J11" i="9"/>
  <c r="I17" i="9"/>
  <c r="H21" i="9"/>
  <c r="I5" i="9"/>
  <c r="K11" i="9"/>
  <c r="H16" i="9"/>
  <c r="J9" i="9"/>
  <c r="H15" i="9"/>
  <c r="I7" i="9"/>
  <c r="K13" i="9"/>
  <c r="J7" i="9"/>
  <c r="I12" i="9"/>
  <c r="E5" i="9" l="1"/>
  <c r="B5" i="9" s="1"/>
  <c r="E295" i="9"/>
  <c r="B295" i="9" s="1"/>
  <c r="F15" i="9"/>
  <c r="E12" i="9"/>
  <c r="B12" i="9" s="1"/>
  <c r="E11" i="9"/>
  <c r="B11" i="9" s="1"/>
  <c r="E7" i="9"/>
  <c r="B7" i="9" s="1"/>
  <c r="E9" i="9"/>
  <c r="B9" i="9" s="1"/>
  <c r="E21" i="9"/>
  <c r="B21" i="9" s="1"/>
  <c r="E18" i="9"/>
  <c r="B18" i="9" s="1"/>
  <c r="E10" i="9"/>
  <c r="B10" i="9" s="1"/>
  <c r="E6" i="9"/>
  <c r="B6" i="9" s="1"/>
  <c r="F16" i="9"/>
  <c r="E16" i="9"/>
  <c r="E13" i="9"/>
  <c r="B13" i="9" s="1"/>
  <c r="E8" i="9"/>
  <c r="B8" i="9" s="1"/>
  <c r="E22" i="9"/>
  <c r="B22" i="9" s="1"/>
  <c r="B293" i="9"/>
  <c r="F23" i="9"/>
  <c r="E15" i="9"/>
  <c r="E17" i="9"/>
  <c r="B17" i="9" s="1"/>
  <c r="E23" i="9" l="1"/>
  <c r="I7" i="3" s="1"/>
  <c r="F14" i="9"/>
  <c r="F3" i="9" s="1"/>
  <c r="B16" i="9"/>
  <c r="E14" i="9"/>
  <c r="I13" i="3" s="1"/>
  <c r="B15" i="9"/>
  <c r="E4" i="9"/>
  <c r="E3" i="9" l="1"/>
</calcChain>
</file>

<file path=xl/sharedStrings.xml><?xml version="1.0" encoding="utf-8"?>
<sst xmlns="http://schemas.openxmlformats.org/spreadsheetml/2006/main" count="4733" uniqueCount="3656">
  <si>
    <t>Obveznik:</t>
  </si>
  <si>
    <t>18129 - SREDNJA ŠKOLA FRA ANDRIJE KAČIĆA MIOŠIĆA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</si>
  <si>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</si>
  <si>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</si>
  <si>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</si>
  <si>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</si>
  <si>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</si>
  <si>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</si>
  <si>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</si>
  <si>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</si>
  <si>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</si>
  <si>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</si>
  <si>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</si>
  <si>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</si>
  <si>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</si>
  <si>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</si>
  <si>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</si>
  <si>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</si>
  <si>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</si>
  <si>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</si>
  <si>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</si>
  <si>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</si>
  <si>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</si>
  <si>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</si>
  <si>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</si>
  <si>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</si>
  <si>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</si>
  <si>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</si>
  <si>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</si>
  <si>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</si>
  <si>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</si>
  <si>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</si>
  <si>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</si>
  <si>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</si>
  <si>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</si>
  <si>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</si>
  <si>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</si>
  <si>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</si>
  <si>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</si>
  <si>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</si>
  <si>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</si>
  <si>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</si>
  <si>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</si>
  <si>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</si>
  <si>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</si>
  <si>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</si>
  <si>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</si>
  <si>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</si>
  <si>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</si>
  <si>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</si>
  <si>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</si>
  <si>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</si>
  <si>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</si>
  <si>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</si>
  <si>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</si>
  <si>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</si>
  <si>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</si>
  <si>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</si>
  <si>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</si>
  <si>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</si>
  <si>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</si>
  <si>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</si>
  <si>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</si>
  <si>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</si>
  <si>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</si>
  <si>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</si>
  <si>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</si>
  <si>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</si>
  <si>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</si>
  <si>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</si>
  <si>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</si>
  <si>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</si>
  <si>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</si>
  <si>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</si>
  <si>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</si>
  <si>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</si>
  <si>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</si>
  <si>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</si>
  <si>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</si>
  <si>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</si>
  <si>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</si>
  <si>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</si>
  <si>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</si>
  <si>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</si>
  <si>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</si>
  <si>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</si>
  <si>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</si>
  <si>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</si>
  <si>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</si>
  <si>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</si>
  <si>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</si>
  <si>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</si>
  <si>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</si>
  <si>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</si>
  <si>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</si>
  <si>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</si>
  <si>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</si>
  <si>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</si>
  <si>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</si>
  <si>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</si>
  <si>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</si>
  <si>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</si>
  <si>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</si>
  <si>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</si>
  <si>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</si>
  <si>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</si>
  <si>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</si>
  <si>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</si>
  <si>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</si>
  <si>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</si>
  <si>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</si>
  <si>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</si>
  <si>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</si>
  <si>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</si>
  <si>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</si>
  <si>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</si>
  <si>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</si>
  <si>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</si>
  <si>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</si>
  <si>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</si>
  <si>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</si>
  <si>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</si>
  <si>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</si>
  <si>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</si>
  <si>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</si>
  <si>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</si>
  <si>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</si>
  <si>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</si>
  <si>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</si>
  <si>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</si>
  <si>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</si>
  <si>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</si>
  <si>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</si>
  <si>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</si>
  <si>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</si>
  <si>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</si>
  <si>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</si>
  <si>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</si>
  <si>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</si>
  <si>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</si>
  <si>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</si>
  <si>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</si>
  <si>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</si>
  <si>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</si>
  <si>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</si>
  <si>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</si>
  <si>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</si>
  <si>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</si>
  <si>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</si>
  <si>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</si>
  <si>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</si>
  <si>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</si>
  <si>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</si>
  <si>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</si>
  <si>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</si>
  <si>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</si>
  <si>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</si>
  <si>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</si>
  <si>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</si>
  <si>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</si>
  <si>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</si>
  <si>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</si>
  <si>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</si>
  <si>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</si>
  <si>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</si>
  <si>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</si>
  <si>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</si>
  <si>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</si>
  <si>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</si>
  <si>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</si>
  <si>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</si>
  <si>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</si>
  <si>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</si>
  <si>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</si>
  <si>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</si>
  <si>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</si>
  <si>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</si>
  <si>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</si>
  <si>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</si>
  <si>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</si>
  <si>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</si>
  <si>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</si>
  <si>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</si>
  <si>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</si>
  <si>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</si>
  <si>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</si>
  <si>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</si>
  <si>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</si>
  <si>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</si>
  <si>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</si>
  <si>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</si>
  <si>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</si>
  <si>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</si>
  <si>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</si>
  <si>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</si>
  <si>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</si>
  <si>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</si>
  <si>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</si>
  <si>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</si>
  <si>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</si>
  <si>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</si>
  <si>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</si>
  <si>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</si>
  <si>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</si>
  <si>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</si>
  <si>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</si>
  <si>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</si>
  <si>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</si>
  <si>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</si>
  <si>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</si>
  <si>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</si>
  <si>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</si>
  <si>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</si>
  <si>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</si>
  <si>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</si>
  <si>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</si>
  <si>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</si>
  <si>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</si>
  <si>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</si>
  <si>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</si>
  <si>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</si>
  <si>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</si>
  <si>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</si>
  <si>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</si>
  <si>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</si>
  <si>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</si>
  <si>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</si>
  <si>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</si>
  <si>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</si>
  <si>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</si>
  <si>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</si>
  <si>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</si>
  <si>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</si>
  <si>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</si>
  <si>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</si>
  <si>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</si>
  <si>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</si>
  <si>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</si>
  <si>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</si>
  <si>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</si>
  <si>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</si>
  <si>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</si>
  <si>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</si>
  <si>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</si>
  <si>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</si>
  <si>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</si>
  <si>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</si>
  <si>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</si>
  <si>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</si>
  <si>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</si>
  <si>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</si>
  <si>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</si>
  <si>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</si>
  <si>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</si>
  <si>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</si>
  <si>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</si>
  <si>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</si>
  <si>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</si>
  <si>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</si>
  <si>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</si>
  <si>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</si>
  <si>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</si>
  <si>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</si>
  <si>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</si>
  <si>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</si>
  <si>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</si>
  <si>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</si>
  <si>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</si>
  <si>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</si>
  <si>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</si>
  <si>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</si>
  <si>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</si>
  <si>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</si>
  <si>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</si>
  <si>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</si>
  <si>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</si>
  <si>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</si>
  <si>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</si>
  <si>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</si>
  <si>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</si>
  <si>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</si>
  <si>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</si>
  <si>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</si>
  <si>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</si>
  <si>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</si>
  <si>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</si>
  <si>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</si>
  <si>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</si>
  <si>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</si>
  <si>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</si>
  <si>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</si>
  <si>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</si>
  <si>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</si>
  <si>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</si>
  <si>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</si>
  <si>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</si>
  <si>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</si>
  <si>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</si>
  <si>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</si>
  <si>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</si>
  <si>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</si>
  <si>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</si>
  <si>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</si>
  <si>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</si>
  <si>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</si>
  <si>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</si>
  <si>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</si>
  <si>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</si>
  <si>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</si>
  <si>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</si>
  <si>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</si>
  <si>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</si>
  <si>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</si>
  <si>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</si>
  <si>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</si>
  <si>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</si>
  <si>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</si>
  <si>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</si>
  <si>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</si>
  <si>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</si>
  <si>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</si>
  <si>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</si>
  <si>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</si>
  <si>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</si>
  <si>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</si>
  <si>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</si>
  <si>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</si>
  <si>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</si>
  <si>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</si>
  <si>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</si>
  <si>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</si>
  <si>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</si>
  <si>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</si>
  <si>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</si>
  <si>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</si>
  <si>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</si>
  <si>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</si>
  <si>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</si>
  <si>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</si>
  <si>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</si>
  <si>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</si>
  <si>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</si>
  <si>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</si>
  <si>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</si>
  <si>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</si>
  <si>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</si>
  <si>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</si>
  <si>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</si>
  <si>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</si>
  <si>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</si>
  <si>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</si>
  <si>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</si>
  <si>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</si>
  <si>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</si>
  <si>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</si>
  <si>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</si>
  <si>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</si>
  <si>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</si>
  <si>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</si>
  <si>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</si>
  <si>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</si>
  <si>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</si>
  <si>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</si>
  <si>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</si>
  <si>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</si>
  <si>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</si>
  <si>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</si>
  <si>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</si>
  <si>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</si>
  <si>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</si>
  <si>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</si>
  <si>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</si>
  <si>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</si>
  <si>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</si>
  <si>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</si>
  <si>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</si>
  <si>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</si>
  <si>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</si>
  <si>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</si>
  <si>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</si>
  <si>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</si>
  <si>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</si>
  <si>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</si>
  <si>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</si>
  <si>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</si>
  <si>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</si>
  <si>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</si>
  <si>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</si>
  <si>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</si>
  <si>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</si>
  <si>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</si>
  <si>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</si>
  <si>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</si>
  <si>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</si>
  <si>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</si>
  <si>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</si>
  <si>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</si>
  <si>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</si>
  <si>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</si>
  <si>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</si>
  <si>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</si>
  <si>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</si>
  <si>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</si>
  <si>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</si>
  <si>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</si>
  <si>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</si>
  <si>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</si>
  <si>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</si>
  <si>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</si>
  <si>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</si>
  <si>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</si>
  <si>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</si>
  <si>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</si>
  <si>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</si>
  <si>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</si>
  <si>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</si>
  <si>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</si>
  <si>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</si>
  <si>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</si>
  <si>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</si>
  <si>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</si>
  <si>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</si>
  <si>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</si>
  <si>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</si>
  <si>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</si>
  <si>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</si>
  <si>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</si>
  <si>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</si>
  <si>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</si>
  <si>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</si>
  <si>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</si>
  <si>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</si>
  <si>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</si>
  <si>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</si>
  <si>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</si>
  <si>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</si>
  <si>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</si>
  <si>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</si>
  <si>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</si>
  <si>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</si>
  <si>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</si>
  <si>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</si>
  <si>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</si>
  <si>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</si>
  <si>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</si>
  <si>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</si>
  <si>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</si>
  <si>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</si>
  <si>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</si>
  <si>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</si>
  <si>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</si>
  <si>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</si>
  <si>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</si>
  <si>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</si>
  <si>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</si>
  <si>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</si>
  <si>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</si>
  <si>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</si>
  <si>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</si>
  <si>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</si>
  <si>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</si>
  <si>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</si>
  <si>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</si>
  <si>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</si>
  <si>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</si>
  <si>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</si>
  <si>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</si>
  <si>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</si>
  <si>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</si>
  <si>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</si>
  <si>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</si>
  <si>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</si>
  <si>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</si>
  <si>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</si>
  <si>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</si>
  <si>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</si>
  <si>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</si>
  <si>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</si>
  <si>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</si>
  <si>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</si>
  <si>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</si>
  <si>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</si>
  <si>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</si>
  <si>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</si>
  <si>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</si>
  <si>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</si>
  <si>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</si>
  <si>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</si>
  <si>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</si>
  <si>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</si>
  <si>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</si>
  <si>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</si>
  <si>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</si>
  <si>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</si>
  <si>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</si>
  <si>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</si>
  <si>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</si>
  <si>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</si>
  <si>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</si>
  <si>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</si>
  <si>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</si>
  <si>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</si>
  <si>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</si>
  <si>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</si>
  <si>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</si>
  <si>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</si>
  <si>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</si>
  <si>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</si>
  <si>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</si>
  <si>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</si>
  <si>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</si>
  <si>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</si>
  <si>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</si>
  <si>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</si>
  <si>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</si>
  <si>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</si>
  <si>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</si>
  <si>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</si>
  <si>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</si>
  <si>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</si>
  <si>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</si>
  <si>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</si>
  <si>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</si>
  <si>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</si>
  <si>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</si>
  <si>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</si>
  <si>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</si>
  <si>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</si>
  <si>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</si>
  <si>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</si>
  <si>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</si>
  <si>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</si>
  <si>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</si>
  <si>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</si>
  <si>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</si>
  <si>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</si>
  <si>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</si>
  <si>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</si>
  <si>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</si>
  <si>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</si>
  <si>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</si>
  <si>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</si>
  <si>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</si>
  <si>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</si>
  <si>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</si>
  <si>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</si>
  <si>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</si>
  <si>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</si>
  <si>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</si>
  <si>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</si>
  <si>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</si>
  <si>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</si>
  <si>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</si>
  <si>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</si>
  <si>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</si>
  <si>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</si>
  <si>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</si>
  <si>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</si>
  <si>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</si>
  <si>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</si>
  <si>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</si>
  <si>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</si>
  <si>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</si>
  <si>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</si>
  <si>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</si>
  <si>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</si>
  <si>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</si>
  <si>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</si>
  <si>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</si>
  <si>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</si>
  <si>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</si>
  <si>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</si>
  <si>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</si>
  <si>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</si>
  <si>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</si>
  <si>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</si>
  <si>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</si>
  <si>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</si>
  <si>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</si>
  <si>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</si>
  <si>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</si>
  <si>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</si>
  <si>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</si>
  <si>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</si>
  <si>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</si>
  <si>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</si>
  <si>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</si>
  <si>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</si>
  <si>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</si>
  <si>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</si>
  <si>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</si>
  <si>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</si>
  <si>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</si>
  <si>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</si>
  <si>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</si>
  <si>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</si>
  <si>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</si>
  <si>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</si>
  <si>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</si>
  <si>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</si>
  <si>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</si>
  <si>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</si>
  <si>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</si>
  <si>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</si>
  <si>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</si>
  <si>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</si>
  <si>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</si>
  <si>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</si>
  <si>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</si>
  <si>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</si>
  <si>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</si>
  <si>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</si>
  <si>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</si>
  <si>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</si>
  <si>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</si>
  <si>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</si>
  <si>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</si>
  <si>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</si>
  <si>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</si>
  <si>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</si>
  <si>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</si>
  <si>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</si>
  <si>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</si>
  <si>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</si>
  <si>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</si>
  <si>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</si>
  <si>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</si>
  <si>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</si>
  <si>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</si>
  <si>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</si>
  <si>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</si>
  <si>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</si>
  <si>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</si>
  <si>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</si>
  <si>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</si>
  <si>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</si>
  <si>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</si>
  <si>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</si>
  <si>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</si>
  <si>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</si>
  <si>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</si>
  <si>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</si>
  <si>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</si>
  <si>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</si>
  <si>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</si>
  <si>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</si>
  <si>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</si>
  <si>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</si>
  <si>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</si>
  <si>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</si>
  <si>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</si>
  <si>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</si>
  <si>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</si>
  <si>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</si>
  <si>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</si>
  <si>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</si>
  <si>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</si>
  <si>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</si>
  <si>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</si>
  <si>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</si>
  <si>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</si>
  <si>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</si>
  <si>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</si>
  <si>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</si>
  <si>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</si>
  <si>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</si>
  <si>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</si>
  <si>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</si>
  <si>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</si>
  <si>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</si>
  <si>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</si>
  <si>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</si>
  <si>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</si>
  <si>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</si>
  <si>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</si>
  <si>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</si>
  <si>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</si>
  <si>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</si>
  <si>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</si>
  <si>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</si>
  <si>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</si>
  <si>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</si>
  <si>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</si>
  <si>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</si>
  <si>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</si>
  <si>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</si>
  <si>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</si>
  <si>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</si>
  <si>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</si>
  <si>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</si>
  <si>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</si>
  <si>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</si>
  <si>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</si>
  <si>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</si>
  <si>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</si>
  <si>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</si>
  <si>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</si>
  <si>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</si>
  <si>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</si>
  <si>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</si>
  <si>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</si>
  <si>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</si>
  <si>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</si>
  <si>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</si>
  <si>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</si>
  <si>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</si>
  <si>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</si>
  <si>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</si>
  <si>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</si>
  <si>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</si>
  <si>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</si>
  <si>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</si>
  <si>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</si>
  <si>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</si>
  <si>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</si>
  <si>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</si>
  <si>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</si>
  <si>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</si>
  <si>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</si>
  <si>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</si>
  <si>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</si>
  <si>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</si>
  <si>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</si>
  <si>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</si>
  <si>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</si>
  <si>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</si>
  <si>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</si>
  <si>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</si>
  <si>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</si>
  <si>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</si>
  <si>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</si>
  <si>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</si>
  <si>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</si>
  <si>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</si>
  <si>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</si>
  <si>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</si>
  <si>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</si>
  <si>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</si>
  <si>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</si>
  <si>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</si>
  <si>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</si>
  <si>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</si>
  <si>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</si>
  <si>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</si>
  <si>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</si>
  <si>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</si>
  <si>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</si>
  <si>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</si>
  <si>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</si>
  <si>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</si>
  <si>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</si>
  <si>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</si>
  <si>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</si>
  <si>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</si>
  <si>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</si>
  <si>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</si>
  <si>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</si>
  <si>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</si>
  <si>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</si>
  <si>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</si>
  <si>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</si>
  <si>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</si>
  <si>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</si>
  <si>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</si>
  <si>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</si>
  <si>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</si>
  <si>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</si>
  <si>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</si>
  <si>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</si>
  <si>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</si>
  <si>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</si>
  <si>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</si>
  <si>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</si>
  <si>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</si>
  <si>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</si>
  <si>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</si>
  <si>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</si>
  <si>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</si>
  <si>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</si>
  <si>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</si>
  <si>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</si>
  <si>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</si>
  <si>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</si>
  <si>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</si>
  <si>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</si>
  <si>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</si>
  <si>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</si>
  <si>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</si>
  <si>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</si>
  <si>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</si>
  <si>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</si>
  <si>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</si>
  <si>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</si>
  <si>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</si>
  <si>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</si>
  <si>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</si>
  <si>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</si>
  <si>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</si>
  <si>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</si>
  <si>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</si>
  <si>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</si>
  <si>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</si>
  <si>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</si>
  <si>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</si>
  <si>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</si>
  <si>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</si>
  <si>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</si>
  <si>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</si>
  <si>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</si>
  <si>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</si>
  <si>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</si>
  <si>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</si>
  <si>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</si>
  <si>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</si>
  <si>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</si>
  <si>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</si>
  <si>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</si>
  <si>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</si>
  <si>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</si>
  <si>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</si>
  <si>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</si>
  <si>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</si>
  <si>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</si>
  <si>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</si>
  <si>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</si>
  <si>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</si>
  <si>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</si>
  <si>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</si>
  <si>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</si>
  <si>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</si>
  <si>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</si>
  <si>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</si>
  <si>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</si>
  <si>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</si>
  <si>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</si>
  <si>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</si>
  <si>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</si>
  <si>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</si>
  <si>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</si>
  <si>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</si>
  <si>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</si>
  <si>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</si>
  <si>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</si>
  <si>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</si>
  <si>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</si>
  <si>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</si>
  <si>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</si>
  <si>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</si>
  <si>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</si>
  <si>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</si>
  <si>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</si>
  <si>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</si>
  <si>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</si>
  <si>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</si>
  <si>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</si>
  <si>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</si>
  <si>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</si>
  <si>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</si>
  <si>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</si>
  <si>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</si>
  <si>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</si>
  <si>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</si>
  <si>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</si>
  <si>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</si>
  <si>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</si>
  <si>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</si>
  <si>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</si>
  <si>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</si>
  <si>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</si>
  <si>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</si>
  <si>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</si>
  <si>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</si>
  <si>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</si>
  <si>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</si>
  <si>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</si>
  <si>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</si>
  <si>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</si>
  <si>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</si>
  <si>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</si>
  <si>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</si>
  <si>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</si>
  <si>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</si>
  <si>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</si>
  <si>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</si>
  <si>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</si>
  <si>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</si>
  <si>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</si>
  <si>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</si>
  <si>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</si>
  <si>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</si>
  <si>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</si>
  <si>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</si>
  <si>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</si>
  <si>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</si>
  <si>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</si>
  <si>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</si>
  <si>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</si>
  <si>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</si>
  <si>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</si>
  <si>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</si>
  <si>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</si>
  <si>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</si>
  <si>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</si>
  <si>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</si>
  <si>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</si>
  <si>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</si>
  <si>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</si>
  <si>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</si>
  <si>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</si>
  <si>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</si>
  <si>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</si>
  <si>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</si>
  <si>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</si>
  <si>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</si>
  <si>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</si>
  <si>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</si>
  <si>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</si>
  <si>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</si>
  <si>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</si>
  <si>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</si>
  <si>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</si>
  <si>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</si>
  <si>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</si>
  <si>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</si>
  <si>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</si>
  <si>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</si>
  <si>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</si>
  <si>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</si>
  <si>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</si>
  <si>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</si>
  <si>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</si>
  <si>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</si>
  <si>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</si>
  <si>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</si>
  <si>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</si>
  <si>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</si>
  <si>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</si>
  <si>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</si>
  <si>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</si>
  <si>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</si>
  <si>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</si>
  <si>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</si>
  <si>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</si>
  <si>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</si>
  <si>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</si>
  <si>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</si>
  <si>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</si>
  <si>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</si>
  <si>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</si>
  <si>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</si>
  <si>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</si>
  <si>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</si>
  <si>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</si>
  <si>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</si>
  <si>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</si>
  <si>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</si>
  <si>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</si>
  <si>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</si>
  <si>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</si>
  <si>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</si>
  <si>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</si>
  <si>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</si>
  <si>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</si>
  <si>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</si>
  <si>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</si>
  <si>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</si>
  <si>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</si>
  <si>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</si>
  <si>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</si>
  <si>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</si>
  <si>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</si>
  <si>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</si>
  <si>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</si>
  <si>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</si>
  <si>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</si>
  <si>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</si>
  <si>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</si>
  <si>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</si>
  <si>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</si>
  <si>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</si>
  <si>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</si>
  <si>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</si>
  <si>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</si>
  <si>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</si>
  <si>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</si>
  <si>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</si>
  <si>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</si>
  <si>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</si>
  <si>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</si>
  <si>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</si>
  <si>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</si>
  <si>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</si>
  <si>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</si>
  <si>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</si>
  <si>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</si>
  <si>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</si>
  <si>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</si>
  <si>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</si>
  <si>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</si>
  <si>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</si>
  <si>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</si>
  <si>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</si>
  <si>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</si>
  <si>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</si>
  <si>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</si>
  <si>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</si>
  <si>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</si>
  <si>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</si>
  <si>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</si>
  <si>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</si>
  <si>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</si>
  <si>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</si>
  <si>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</si>
  <si>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</si>
  <si>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</si>
  <si>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</si>
  <si>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</si>
  <si>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</si>
  <si>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</si>
  <si>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</si>
  <si>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</si>
  <si>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</si>
  <si>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</si>
  <si>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</si>
  <si>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</si>
  <si>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</si>
  <si>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</si>
  <si>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</si>
  <si>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</si>
  <si>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</si>
  <si>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</si>
  <si>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</si>
  <si>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</si>
  <si>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</si>
  <si>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</si>
  <si>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</si>
  <si>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</si>
  <si>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</si>
  <si>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</si>
  <si>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</si>
  <si>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</si>
  <si>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</si>
  <si>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</si>
  <si>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</si>
  <si>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</si>
  <si>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</si>
  <si>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</si>
  <si>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</si>
  <si>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</si>
  <si>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</si>
  <si>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</si>
  <si>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</si>
  <si>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</si>
  <si>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</si>
  <si>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</si>
  <si>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</si>
  <si>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</si>
  <si>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</si>
  <si>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</si>
  <si>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</si>
  <si>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</si>
  <si>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</si>
  <si>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</si>
  <si>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</si>
  <si>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</si>
  <si>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</si>
  <si>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</si>
  <si>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</si>
  <si>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</si>
  <si>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</si>
  <si>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</si>
  <si>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</si>
  <si>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</si>
  <si>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</si>
  <si>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</si>
  <si>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</si>
  <si>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</si>
  <si>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</si>
  <si>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</si>
  <si>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</si>
  <si>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</si>
  <si>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</si>
  <si>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</si>
  <si>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</si>
  <si>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</si>
  <si>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</si>
  <si>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</si>
  <si>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</si>
  <si>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</si>
  <si>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</si>
  <si>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</si>
  <si>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</si>
  <si>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</si>
  <si>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</si>
  <si>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</si>
  <si>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</si>
  <si>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</si>
  <si>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</si>
  <si>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</si>
  <si>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</si>
  <si>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</si>
  <si>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</si>
  <si>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</si>
  <si>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</si>
  <si>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</si>
  <si>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</si>
  <si>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</si>
  <si>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</si>
  <si>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</si>
  <si>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</si>
  <si>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</si>
  <si>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</si>
  <si>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</si>
  <si>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</si>
  <si>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</si>
  <si>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</si>
  <si>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</si>
  <si>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</si>
  <si>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</si>
  <si>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</si>
  <si>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</si>
  <si>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</si>
  <si>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</si>
  <si>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</si>
  <si>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</si>
  <si>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</si>
  <si>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</si>
  <si>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</si>
  <si>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</si>
  <si>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</si>
  <si>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</si>
  <si>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</si>
  <si>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</si>
  <si>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</si>
  <si>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</si>
  <si>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</si>
  <si>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</si>
  <si>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</si>
  <si>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</si>
  <si>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</si>
  <si>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</si>
  <si>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</si>
  <si>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</si>
  <si>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</si>
  <si>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</si>
  <si>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</si>
  <si>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</si>
  <si>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</si>
  <si>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</si>
  <si>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</si>
  <si>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</si>
  <si>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</si>
  <si>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</si>
  <si>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</si>
  <si>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</si>
  <si>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</si>
  <si>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</si>
  <si>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</si>
  <si>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</si>
  <si>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</si>
  <si>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</si>
  <si>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</si>
  <si>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</si>
  <si>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</si>
  <si>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</si>
  <si>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</si>
  <si>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</si>
  <si>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</si>
  <si>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</si>
  <si>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</si>
  <si>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</si>
  <si>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</si>
  <si>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</si>
  <si>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</si>
  <si>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</si>
  <si>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</si>
  <si>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</si>
  <si>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</si>
  <si>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</si>
  <si>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</si>
  <si>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</si>
  <si>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</si>
  <si>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</si>
  <si>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</si>
  <si>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</si>
  <si>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</si>
  <si>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</si>
  <si>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</si>
  <si>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</si>
  <si>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</si>
  <si>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</si>
  <si>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</si>
  <si>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</si>
  <si>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</si>
  <si>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</si>
  <si>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</si>
  <si>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</si>
  <si>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</si>
  <si>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</si>
  <si>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</si>
  <si>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</si>
  <si>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</si>
  <si>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</si>
  <si>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</si>
  <si>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</si>
  <si>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</si>
  <si>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</si>
  <si>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</si>
  <si>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</si>
  <si>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</si>
  <si>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</si>
  <si>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</si>
  <si>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</si>
  <si>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</si>
  <si>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</si>
  <si>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</si>
  <si>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</si>
  <si>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</si>
  <si>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</si>
  <si>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</si>
  <si>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</si>
  <si>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</si>
  <si>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</si>
  <si>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</si>
  <si>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</si>
  <si>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</si>
  <si>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</si>
  <si>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</si>
  <si>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</si>
  <si>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</si>
  <si>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</si>
  <si>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</si>
  <si>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</si>
  <si>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</si>
  <si>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</si>
  <si>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</si>
  <si>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</si>
  <si>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</si>
  <si>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</si>
  <si>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</si>
  <si>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</si>
  <si>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</si>
  <si>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</si>
  <si>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</si>
  <si>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</si>
  <si>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</si>
  <si>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</si>
  <si>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</si>
  <si>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</si>
  <si>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</si>
  <si>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</si>
  <si>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</si>
  <si>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</si>
  <si>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</si>
  <si>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</si>
  <si>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</si>
  <si>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</si>
  <si>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</si>
  <si>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</si>
  <si>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</si>
  <si>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</si>
  <si>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</si>
  <si>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</si>
  <si>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</si>
  <si>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</si>
  <si>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</si>
  <si>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</si>
  <si>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</si>
  <si>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</si>
  <si>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</si>
  <si>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</si>
  <si>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</si>
  <si>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</si>
  <si>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</si>
  <si>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</si>
  <si>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</si>
  <si>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</si>
  <si>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</si>
  <si>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</si>
  <si>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</si>
  <si>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</si>
  <si>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</si>
  <si>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</si>
  <si>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</si>
  <si>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</si>
  <si>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</si>
  <si>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</si>
  <si>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</si>
  <si>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</si>
  <si>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</si>
  <si>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</si>
  <si>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</si>
  <si>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</si>
  <si>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</si>
  <si>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</si>
  <si>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</si>
  <si>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</si>
  <si>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</si>
  <si>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</si>
  <si>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</si>
  <si>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</si>
  <si>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</si>
  <si>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</si>
  <si>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</si>
  <si>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</si>
  <si>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</si>
  <si>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</si>
  <si>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</si>
  <si>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</si>
  <si>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</si>
  <si>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</si>
  <si>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</si>
  <si>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</si>
  <si>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</si>
  <si>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</si>
  <si>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</si>
  <si>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</si>
  <si>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</si>
  <si>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</si>
  <si>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</si>
  <si>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</si>
  <si>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</si>
  <si>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</si>
  <si>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</si>
  <si>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</si>
  <si>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</si>
  <si>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</si>
  <si>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</si>
  <si>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</si>
  <si>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</si>
  <si>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</si>
  <si>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</si>
  <si>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</si>
  <si>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</si>
  <si>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</si>
  <si>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</si>
  <si>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</si>
  <si>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</si>
  <si>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</si>
  <si>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</si>
  <si>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</si>
  <si>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</si>
  <si>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</si>
  <si>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</si>
  <si>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</si>
  <si>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</si>
  <si>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</si>
  <si>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</si>
  <si>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</si>
  <si>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</si>
  <si>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</si>
  <si>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</si>
  <si>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</si>
  <si>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</si>
  <si>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</si>
  <si>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</si>
  <si>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</si>
  <si>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</si>
  <si>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</si>
  <si>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</si>
  <si>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</si>
  <si>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</si>
  <si>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</si>
  <si>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</si>
  <si>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</si>
  <si>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</si>
  <si>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</si>
  <si>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</si>
  <si>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</si>
  <si>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</si>
  <si>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</si>
  <si>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</si>
  <si>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</si>
  <si>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</si>
  <si>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</si>
  <si>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</si>
  <si>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</si>
  <si>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</si>
  <si>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</si>
  <si>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</si>
  <si>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</si>
  <si>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</si>
  <si>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</si>
  <si>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</si>
  <si>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</si>
  <si>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</si>
  <si>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</si>
  <si>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</si>
  <si>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</si>
  <si>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</si>
  <si>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</si>
  <si>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</si>
  <si>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</si>
  <si>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</si>
  <si>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</si>
  <si>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</si>
  <si>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</si>
  <si>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</si>
  <si>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</si>
  <si>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</si>
  <si>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</si>
  <si>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</si>
  <si>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</si>
  <si>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</si>
  <si>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</si>
  <si>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</si>
  <si>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</si>
  <si>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</si>
  <si>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</si>
  <si>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</si>
  <si>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</si>
  <si>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</si>
  <si>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</si>
  <si>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</si>
  <si>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</si>
  <si>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</si>
  <si>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</si>
  <si>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</si>
  <si>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</si>
  <si>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</si>
  <si>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</si>
  <si>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</si>
  <si>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</si>
  <si>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</si>
  <si>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</si>
  <si>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</si>
  <si>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</si>
  <si>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</si>
  <si>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</si>
  <si>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</si>
  <si>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</si>
  <si>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</si>
  <si>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</si>
  <si>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</si>
  <si>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</si>
  <si>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</si>
  <si>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</si>
  <si>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</si>
  <si>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</si>
  <si>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</si>
  <si>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</si>
  <si>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</si>
  <si>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</si>
  <si>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</si>
  <si>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</si>
  <si>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</si>
  <si>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</si>
  <si>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</si>
  <si>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</si>
  <si>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</si>
  <si>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</si>
  <si>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</si>
  <si>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</si>
  <si>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</si>
  <si>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</si>
  <si>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</si>
  <si>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</si>
  <si>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</si>
  <si>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</si>
  <si>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</si>
  <si>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</si>
  <si>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</si>
  <si>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</si>
  <si>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</si>
  <si>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</si>
  <si>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</si>
  <si>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</si>
  <si>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</si>
  <si>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</si>
  <si>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</si>
  <si>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</si>
  <si>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</si>
  <si>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</si>
  <si>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</si>
  <si>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</si>
  <si>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</si>
  <si>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</si>
  <si>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</si>
  <si>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</si>
  <si>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</si>
  <si>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</si>
  <si>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</si>
  <si>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</si>
  <si>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</si>
  <si>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</si>
  <si>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</si>
  <si>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</si>
  <si>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</si>
  <si>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</si>
  <si>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</si>
  <si>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</si>
  <si>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</si>
  <si>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</si>
  <si>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</si>
  <si>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</si>
  <si>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</si>
  <si>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</si>
  <si>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</si>
  <si>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</si>
  <si>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</si>
  <si>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</si>
  <si>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</si>
  <si>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</si>
  <si>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</si>
  <si>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</si>
  <si>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</si>
  <si>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</si>
  <si>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</si>
  <si>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</si>
  <si>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</si>
  <si>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</si>
  <si>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</si>
  <si>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</si>
  <si>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</si>
  <si>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</si>
  <si>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</si>
  <si>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</si>
  <si>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</si>
  <si>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</si>
  <si>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</si>
  <si>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</si>
  <si>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</si>
  <si>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</si>
  <si>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</si>
  <si>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</si>
  <si>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</si>
  <si>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</si>
  <si>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</si>
  <si>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</si>
  <si>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</si>
  <si>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</si>
  <si>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</si>
  <si>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</si>
  <si>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</si>
  <si>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</si>
  <si>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</si>
  <si>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</si>
  <si>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</si>
  <si>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</si>
  <si>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</si>
  <si>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</si>
  <si>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</si>
  <si>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</si>
  <si>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</si>
  <si>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</si>
  <si>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</si>
  <si>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</si>
  <si>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</si>
  <si>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</si>
  <si>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</si>
  <si>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</si>
  <si>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</si>
  <si>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</si>
  <si>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</si>
  <si>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</si>
  <si>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</si>
  <si>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</si>
  <si>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</si>
  <si>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</si>
  <si>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</si>
  <si>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</si>
  <si>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</si>
  <si>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</si>
  <si>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</si>
  <si>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</si>
  <si>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</si>
  <si>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</si>
  <si>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</si>
  <si>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</si>
  <si>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</si>
  <si>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</si>
  <si>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</si>
  <si>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</si>
  <si>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</si>
  <si>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</si>
  <si>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</si>
  <si>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</si>
  <si>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</si>
  <si>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</si>
  <si>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</si>
  <si>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</si>
  <si>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</si>
  <si>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</si>
  <si>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</si>
  <si>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</si>
  <si>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</si>
  <si>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</si>
  <si>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</si>
  <si>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</si>
  <si>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</si>
  <si>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</si>
  <si>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</si>
  <si>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</si>
  <si>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</si>
  <si>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</si>
  <si>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</si>
  <si>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</si>
  <si>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</si>
  <si>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</si>
  <si>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</si>
  <si>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</si>
  <si>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</si>
  <si>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</si>
  <si>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</si>
  <si>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</si>
  <si>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</si>
  <si>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</si>
  <si>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</si>
  <si>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</si>
  <si>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</si>
  <si>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</si>
  <si>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</si>
  <si>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</si>
  <si>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</si>
  <si>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</si>
  <si>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</si>
  <si>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</si>
  <si>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</si>
  <si>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</si>
  <si>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</si>
  <si>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</si>
  <si>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</si>
  <si>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</si>
  <si>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</si>
  <si>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</si>
  <si>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</si>
  <si>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</si>
  <si>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</si>
  <si>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</si>
  <si>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</si>
  <si>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</si>
  <si>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</si>
  <si>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</si>
  <si>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</si>
  <si>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</si>
  <si>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</si>
  <si>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</si>
  <si>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</si>
  <si>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</si>
  <si>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</si>
  <si>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</si>
  <si>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</si>
  <si>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</si>
  <si>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</si>
  <si>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</si>
  <si>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</si>
  <si>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</si>
  <si>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</si>
  <si>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</si>
  <si>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</si>
  <si>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</si>
  <si>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</si>
  <si>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</si>
  <si>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</si>
  <si>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</si>
  <si>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</si>
  <si>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</si>
  <si>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</si>
  <si>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</si>
  <si>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</si>
  <si>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</si>
  <si>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</si>
  <si>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</si>
  <si>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</si>
  <si>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</si>
  <si>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</si>
  <si>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</si>
  <si>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</si>
  <si>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</si>
  <si>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</si>
  <si>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</si>
  <si>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</si>
  <si>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</si>
  <si>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</si>
  <si>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</si>
  <si>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</si>
  <si>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</si>
  <si>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</si>
  <si>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</si>
  <si>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</si>
  <si>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</si>
  <si>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</si>
  <si>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</si>
  <si>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</si>
  <si>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</si>
  <si>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</si>
  <si>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</si>
  <si>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</si>
  <si>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</si>
  <si>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</si>
  <si>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</si>
  <si>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</si>
  <si>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</si>
  <si>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</si>
  <si>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</si>
  <si>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</si>
  <si>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</si>
  <si>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</si>
  <si>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</si>
  <si>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</si>
  <si>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</si>
  <si>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</si>
  <si>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</si>
  <si>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</si>
  <si>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</si>
  <si>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</si>
  <si>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</si>
  <si>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</si>
  <si>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</si>
  <si>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</si>
  <si>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</si>
  <si>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</si>
  <si>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</si>
  <si>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</si>
  <si>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</si>
  <si>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</si>
  <si>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</si>
  <si>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</si>
  <si>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</si>
  <si>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</si>
  <si>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</si>
  <si>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</si>
  <si>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</si>
  <si>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</si>
  <si>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</si>
  <si>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</si>
  <si>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</si>
  <si>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</si>
  <si>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</si>
  <si>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</si>
  <si>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</si>
  <si>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</si>
  <si>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</si>
  <si>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</si>
  <si>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</si>
  <si>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</si>
  <si>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</si>
  <si>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</si>
  <si>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</si>
  <si>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</si>
  <si>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</si>
  <si>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</si>
  <si>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</si>
  <si>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</si>
  <si>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</si>
  <si>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</si>
  <si>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</si>
  <si>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</si>
  <si>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</si>
  <si>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</si>
  <si>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</si>
  <si>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</si>
  <si>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</si>
  <si>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</si>
  <si>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</si>
  <si>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</si>
  <si>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</si>
  <si>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</si>
  <si>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</si>
  <si>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</si>
  <si>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</si>
  <si>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</si>
  <si>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</si>
  <si>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</si>
  <si>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</si>
  <si>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</si>
  <si>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</si>
  <si>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</si>
  <si>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</si>
  <si>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</si>
  <si>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</si>
  <si>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</si>
  <si>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</si>
  <si>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</si>
  <si>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</si>
  <si>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</si>
  <si>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</si>
  <si>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</si>
  <si>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</si>
  <si>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</si>
  <si>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</si>
  <si>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</si>
  <si>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</si>
  <si>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</si>
  <si>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</si>
  <si>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</si>
  <si>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</si>
  <si>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</si>
  <si>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</si>
  <si>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</si>
  <si>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</si>
  <si>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</si>
  <si>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</si>
  <si>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</si>
  <si>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</si>
  <si>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</si>
  <si>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</si>
  <si>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</si>
  <si>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</si>
  <si>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</si>
  <si>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</si>
  <si>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</si>
  <si>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</si>
  <si>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</si>
  <si>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</si>
  <si>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</si>
  <si>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</si>
  <si>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</si>
  <si>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</si>
  <si>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</si>
  <si>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</si>
  <si>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</si>
  <si>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</si>
  <si>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</si>
  <si>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</si>
  <si>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</si>
  <si>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</si>
  <si>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</si>
  <si>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</si>
  <si>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</si>
  <si>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</si>
  <si>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</si>
  <si>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</si>
  <si>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</si>
  <si>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</si>
  <si>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</si>
  <si>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</si>
  <si>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</si>
  <si>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</si>
  <si>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</si>
  <si>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</si>
  <si>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</si>
  <si>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</si>
  <si>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</si>
  <si>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</si>
  <si>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</si>
  <si>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</si>
  <si>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</si>
  <si>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</si>
  <si>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</si>
  <si>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</si>
  <si>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</si>
  <si>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</si>
  <si>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</si>
  <si>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</si>
  <si>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</si>
  <si>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</si>
  <si>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</si>
  <si>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</si>
  <si>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</si>
  <si>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</si>
  <si>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</si>
  <si>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</si>
  <si>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</si>
  <si>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</si>
  <si>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</si>
  <si>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</si>
  <si>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</si>
  <si>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</si>
  <si>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</si>
  <si>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</si>
  <si>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</si>
  <si>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</si>
  <si>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</si>
  <si>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</si>
  <si>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</si>
  <si>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</si>
  <si>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</si>
  <si>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</si>
  <si>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</si>
  <si>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</si>
  <si>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</si>
  <si>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</si>
  <si>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</si>
  <si>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</si>
  <si>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</si>
  <si>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</si>
  <si>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</si>
  <si>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</si>
  <si>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</si>
  <si>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</si>
  <si>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</si>
  <si>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</si>
  <si>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</si>
  <si>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</si>
  <si>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</si>
  <si>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</si>
  <si>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</si>
  <si>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</si>
  <si>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</si>
  <si>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</si>
  <si>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</si>
  <si>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</si>
  <si>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</si>
  <si>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</si>
  <si>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</si>
  <si>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</si>
  <si>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</si>
  <si>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</si>
  <si>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</si>
  <si>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</si>
  <si>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</si>
  <si>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</si>
  <si>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</si>
  <si>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</si>
  <si>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</si>
  <si>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</si>
  <si>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</si>
  <si>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</si>
  <si>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</si>
  <si>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</si>
  <si>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</si>
  <si>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</si>
  <si>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</si>
  <si>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</si>
  <si>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</si>
  <si>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</si>
  <si>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</si>
  <si>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</si>
  <si>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</si>
  <si>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</si>
  <si>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</si>
  <si>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</si>
  <si>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</si>
  <si>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</si>
  <si>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</si>
  <si>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</si>
  <si>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</si>
  <si>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</si>
  <si>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</si>
  <si>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</si>
  <si>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</si>
  <si>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</si>
  <si>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</si>
  <si>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</si>
  <si>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</si>
  <si>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</si>
  <si>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</si>
  <si>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</si>
  <si>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</si>
  <si>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</si>
  <si>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</si>
  <si>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</si>
  <si>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</si>
  <si>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</si>
  <si>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</si>
  <si>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</si>
  <si>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</si>
  <si>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</si>
  <si>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</si>
  <si>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</si>
  <si>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</si>
  <si>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</si>
  <si>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</si>
  <si>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</si>
  <si>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</si>
  <si>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</si>
  <si>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</si>
  <si>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</si>
  <si>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</si>
  <si>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</si>
  <si>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</si>
  <si>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</si>
  <si>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</si>
  <si>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</si>
  <si>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</si>
  <si>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</si>
  <si>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</si>
  <si>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</si>
  <si>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</si>
  <si>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</si>
  <si>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</si>
  <si>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</si>
  <si>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</si>
  <si>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</si>
  <si>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</si>
  <si>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</si>
  <si>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</si>
  <si>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FRA ANDRIJE KAČIĆA MIOŠIĆA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</si>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</sst>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6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1812608.83</v>
      </c>
      <c r="D2" s="7">
        <f>'PR-RAS'!E6</f>
        <v>1885564.12</v>
      </c>
      <c r="E2" s="7">
        <v>0</v>
      </c>
      <c r="F2" s="7">
        <v>0</v>
      </c>
      <c r="G2" s="8">
        <f t="shared" ref="G2:G274" si="0">(B2/1000)*(C2*1+D2*2)</f>
        <v>5583.7370700000001</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1651522.4400000002</v>
      </c>
      <c r="D45" s="2">
        <f>'PR-RAS'!E49</f>
        <v>1686239.09</v>
      </c>
      <c r="E45" s="2">
        <v>0</v>
      </c>
      <c r="F45" s="2">
        <v>0</v>
      </c>
      <c r="G45" s="3">
        <f t="shared" si="0"/>
        <v>221056.02727999998</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4149.99</v>
      </c>
      <c r="E54" s="2">
        <v>0</v>
      </c>
      <c r="F54" s="2">
        <v>0</v>
      </c>
      <c r="G54" s="3">
        <f t="shared" si="0"/>
        <v>439.89893999999998</v>
      </c>
      <c r="H54" s="3">
        <f t="shared" si="1"/>
        <v>1.0000000000218279E-2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4149.99</v>
      </c>
      <c r="E55" s="2">
        <v>0</v>
      </c>
      <c r="F55" s="2">
        <v>0</v>
      </c>
      <c r="G55" s="3">
        <f t="shared" si="0"/>
        <v>448.19891999999999</v>
      </c>
      <c r="H55" s="3">
        <f t="shared" si="1"/>
        <v>1.0000000000218279E-2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1613655.9200000002</v>
      </c>
      <c r="D64" s="2">
        <f>'PR-RAS'!E68</f>
        <v>1670917.27</v>
      </c>
      <c r="E64" s="2">
        <v>0</v>
      </c>
      <c r="F64" s="2">
        <v>0</v>
      </c>
      <c r="G64" s="3">
        <f t="shared" si="0"/>
        <v>312195.89898</v>
      </c>
      <c r="H64" s="3">
        <f t="shared" si="1"/>
        <v>0.34999999986030161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1612475.36</v>
      </c>
      <c r="D65" s="2">
        <f>'PR-RAS'!E69</f>
        <v>1670697.61</v>
      </c>
      <c r="E65" s="2">
        <v>0</v>
      </c>
      <c r="F65" s="2">
        <v>0</v>
      </c>
      <c r="G65" s="3">
        <f t="shared" si="0"/>
        <v>317047.71711999999</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1180.56</v>
      </c>
      <c r="D66" s="2">
        <f>'PR-RAS'!E70</f>
        <v>219.66</v>
      </c>
      <c r="E66" s="2">
        <v>0</v>
      </c>
      <c r="F66" s="2">
        <v>0</v>
      </c>
      <c r="G66" s="3">
        <f t="shared" si="0"/>
        <v>105.29219999999999</v>
      </c>
      <c r="H66" s="3">
        <f t="shared" si="1"/>
        <v>0.78000000000005798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31464</v>
      </c>
      <c r="D70" s="2">
        <f>'PR-RAS'!E74</f>
        <v>11171.83</v>
      </c>
      <c r="E70" s="2">
        <v>0</v>
      </c>
      <c r="F70" s="2">
        <v>0</v>
      </c>
      <c r="G70" s="3">
        <f t="shared" si="0"/>
        <v>3712.7285400000005</v>
      </c>
      <c r="H70" s="3">
        <f t="shared" si="1"/>
        <v>0.17000000000007276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31464</v>
      </c>
      <c r="D71" s="2">
        <f>'PR-RAS'!E75</f>
        <v>11171.83</v>
      </c>
      <c r="E71" s="2">
        <v>0</v>
      </c>
      <c r="F71" s="2">
        <v>0</v>
      </c>
      <c r="G71" s="3">
        <f t="shared" si="0"/>
        <v>3766.5362000000005</v>
      </c>
      <c r="H71" s="3">
        <f t="shared" si="1"/>
        <v>0.17000000000007276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6402.52</v>
      </c>
      <c r="D73" s="2">
        <f>'PR-RAS'!E77</f>
        <v>0</v>
      </c>
      <c r="E73" s="2">
        <v>0</v>
      </c>
      <c r="F73" s="2">
        <v>0</v>
      </c>
      <c r="G73" s="3">
        <f t="shared" si="0"/>
        <v>460.98144000000002</v>
      </c>
      <c r="H73" s="3">
        <f t="shared" si="1"/>
        <v>0.47999999999956344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6402.52</v>
      </c>
      <c r="D76" s="2">
        <f>'PR-RAS'!E80</f>
        <v>0</v>
      </c>
      <c r="E76" s="2">
        <v>0</v>
      </c>
      <c r="F76" s="2">
        <v>0</v>
      </c>
      <c r="G76" s="3">
        <f t="shared" si="0"/>
        <v>480.18900000000002</v>
      </c>
      <c r="H76" s="3">
        <f t="shared" si="1"/>
        <v>0.47999999999956344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48.97</v>
      </c>
      <c r="D78" s="2">
        <f>'PR-RAS'!E82</f>
        <v>20.88</v>
      </c>
      <c r="E78" s="2">
        <v>0</v>
      </c>
      <c r="F78" s="2">
        <v>0</v>
      </c>
      <c r="G78" s="3">
        <f t="shared" si="0"/>
        <v>6.9862099999999989</v>
      </c>
      <c r="H78" s="3">
        <f t="shared" si="1"/>
        <v>0.15000000000000213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48.97</v>
      </c>
      <c r="D79" s="2">
        <f>'PR-RAS'!E83</f>
        <v>20.88</v>
      </c>
      <c r="E79" s="2">
        <v>0</v>
      </c>
      <c r="F79" s="2">
        <v>0</v>
      </c>
      <c r="G79" s="3">
        <f t="shared" si="0"/>
        <v>7.0769399999999996</v>
      </c>
      <c r="H79" s="3">
        <f t="shared" si="1"/>
        <v>0.15000000000000213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48.97</v>
      </c>
      <c r="D81" s="2">
        <f>'PR-RAS'!E85</f>
        <v>20.88</v>
      </c>
      <c r="E81" s="2">
        <v>0</v>
      </c>
      <c r="F81" s="2">
        <v>0</v>
      </c>
      <c r="G81" s="3">
        <f t="shared" si="0"/>
        <v>7.2583999999999991</v>
      </c>
      <c r="H81" s="3">
        <f t="shared" si="1"/>
        <v>0.15000000000000213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7466.66</v>
      </c>
      <c r="D102" s="2">
        <f>'PR-RAS'!E106</f>
        <v>5811.34</v>
      </c>
      <c r="E102" s="2">
        <v>0</v>
      </c>
      <c r="F102" s="2">
        <v>0</v>
      </c>
      <c r="G102" s="3">
        <f t="shared" si="0"/>
        <v>1928.0233400000002</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7466.66</v>
      </c>
      <c r="D108" s="2">
        <f>'PR-RAS'!E112</f>
        <v>5811.34</v>
      </c>
      <c r="E108" s="2">
        <v>0</v>
      </c>
      <c r="F108" s="2">
        <v>0</v>
      </c>
      <c r="G108" s="3">
        <f t="shared" si="0"/>
        <v>2042.5593799999999</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7466.66</v>
      </c>
      <c r="D113" s="2">
        <f>'PR-RAS'!E117</f>
        <v>5811.34</v>
      </c>
      <c r="E113" s="2">
        <v>0</v>
      </c>
      <c r="F113" s="2">
        <v>0</v>
      </c>
      <c r="G113" s="3">
        <f t="shared" si="0"/>
        <v>2138.0060800000001</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23720.14</v>
      </c>
      <c r="D121" s="2">
        <f>'PR-RAS'!E125</f>
        <v>41390.050000000003</v>
      </c>
      <c r="E121" s="2">
        <v>0</v>
      </c>
      <c r="F121" s="2">
        <v>0</v>
      </c>
      <c r="G121" s="3">
        <f t="shared" si="0"/>
        <v>12780.0288</v>
      </c>
      <c r="H121" s="3">
        <f t="shared" si="1"/>
        <v>0.19000000000232831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17050.14</v>
      </c>
      <c r="D122" s="2">
        <f>'PR-RAS'!E126</f>
        <v>21991.8</v>
      </c>
      <c r="E122" s="2">
        <v>0</v>
      </c>
      <c r="F122" s="2">
        <v>0</v>
      </c>
      <c r="G122" s="3">
        <f t="shared" si="0"/>
        <v>7385.0825399999994</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17050.14</v>
      </c>
      <c r="D124" s="2">
        <f>'PR-RAS'!E128</f>
        <v>21991.8</v>
      </c>
      <c r="E124" s="2">
        <v>0</v>
      </c>
      <c r="F124" s="2">
        <v>0</v>
      </c>
      <c r="G124" s="3">
        <f t="shared" si="0"/>
        <v>7507.15002</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6670</v>
      </c>
      <c r="D125" s="2">
        <f>'PR-RAS'!E129</f>
        <v>19398.25</v>
      </c>
      <c r="E125" s="2">
        <v>0</v>
      </c>
      <c r="F125" s="2">
        <v>0</v>
      </c>
      <c r="G125" s="3">
        <f t="shared" si="0"/>
        <v>5637.8459999999995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6670</v>
      </c>
      <c r="D126" s="2">
        <f>'PR-RAS'!E130</f>
        <v>19398.25</v>
      </c>
      <c r="E126" s="2">
        <v>0</v>
      </c>
      <c r="F126" s="2">
        <v>0</v>
      </c>
      <c r="G126" s="3">
        <f t="shared" si="0"/>
        <v>5683.3125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129850.62</v>
      </c>
      <c r="D130" s="2">
        <f>'PR-RAS'!E134</f>
        <v>152102.76</v>
      </c>
      <c r="E130" s="2">
        <v>0</v>
      </c>
      <c r="F130" s="2">
        <v>0</v>
      </c>
      <c r="G130" s="3">
        <f t="shared" si="0"/>
        <v>55993.242060000004</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129850.62</v>
      </c>
      <c r="D131" s="2">
        <f>'PR-RAS'!E135</f>
        <v>152102.76</v>
      </c>
      <c r="E131" s="2">
        <v>0</v>
      </c>
      <c r="F131" s="2">
        <v>0</v>
      </c>
      <c r="G131" s="3">
        <f t="shared" si="0"/>
        <v>56427.298200000005</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129850.62</v>
      </c>
      <c r="D132" s="2">
        <f>'PR-RAS'!E136</f>
        <v>118102.76</v>
      </c>
      <c r="E132" s="2">
        <v>0</v>
      </c>
      <c r="F132" s="2">
        <v>0</v>
      </c>
      <c r="G132" s="3">
        <f t="shared" si="0"/>
        <v>47953.354340000005</v>
      </c>
      <c r="H132" s="3">
        <f t="shared" si="1"/>
        <v>0.6200000000098953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34000</v>
      </c>
      <c r="E133" s="2">
        <v>0</v>
      </c>
      <c r="F133" s="2">
        <v>0</v>
      </c>
      <c r="G133" s="3">
        <f t="shared" si="0"/>
        <v>8976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1875297.23</v>
      </c>
      <c r="D148" s="2">
        <f>'PR-RAS'!E152</f>
        <v>2016960.92</v>
      </c>
      <c r="E148" s="2">
        <v>0</v>
      </c>
      <c r="F148" s="2">
        <v>0</v>
      </c>
      <c r="G148" s="3">
        <f t="shared" si="0"/>
        <v>868655.20328999998</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1598943.08</v>
      </c>
      <c r="D149" s="2">
        <f>'PR-RAS'!E153</f>
        <v>1796102.49</v>
      </c>
      <c r="E149" s="2">
        <v>0</v>
      </c>
      <c r="F149" s="2">
        <v>0</v>
      </c>
      <c r="G149" s="3">
        <f t="shared" si="0"/>
        <v>768289.91288000008</v>
      </c>
      <c r="H149" s="3">
        <f t="shared" si="1"/>
        <v>0.57000000006519258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1313628.68</v>
      </c>
      <c r="D150" s="2">
        <f>'PR-RAS'!E154</f>
        <v>1498821.24</v>
      </c>
      <c r="E150" s="2">
        <v>0</v>
      </c>
      <c r="F150" s="2">
        <v>0</v>
      </c>
      <c r="G150" s="3">
        <f t="shared" si="0"/>
        <v>642379.40284</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1313628.68</v>
      </c>
      <c r="D151" s="2">
        <f>'PR-RAS'!E155</f>
        <v>1498821.24</v>
      </c>
      <c r="E151" s="2">
        <v>0</v>
      </c>
      <c r="F151" s="2">
        <v>0</v>
      </c>
      <c r="G151" s="3">
        <f t="shared" si="0"/>
        <v>646690.674</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68565.58</v>
      </c>
      <c r="D155" s="2">
        <f>'PR-RAS'!E159</f>
        <v>71587.33</v>
      </c>
      <c r="E155" s="2">
        <v>0</v>
      </c>
      <c r="F155" s="2">
        <v>0</v>
      </c>
      <c r="G155" s="3">
        <f t="shared" si="0"/>
        <v>32607.996959999997</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216748.82</v>
      </c>
      <c r="D156" s="2">
        <f>'PR-RAS'!E160</f>
        <v>225693.92</v>
      </c>
      <c r="E156" s="2">
        <v>0</v>
      </c>
      <c r="F156" s="2">
        <v>0</v>
      </c>
      <c r="G156" s="3">
        <f t="shared" si="0"/>
        <v>103561.1823</v>
      </c>
      <c r="H156" s="3">
        <f t="shared" si="1"/>
        <v>0.2599999999802094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216748.82</v>
      </c>
      <c r="D158" s="2">
        <f>'PR-RAS'!E162</f>
        <v>225693.92</v>
      </c>
      <c r="E158" s="2">
        <v>0</v>
      </c>
      <c r="F158" s="2">
        <v>0</v>
      </c>
      <c r="G158" s="3">
        <f t="shared" si="0"/>
        <v>104897.45562000001</v>
      </c>
      <c r="H158" s="3">
        <f t="shared" si="1"/>
        <v>0.2599999999802094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274509.96000000002</v>
      </c>
      <c r="D160" s="2">
        <f>'PR-RAS'!E164</f>
        <v>213479.11000000002</v>
      </c>
      <c r="E160" s="2">
        <v>0</v>
      </c>
      <c r="F160" s="2">
        <v>0</v>
      </c>
      <c r="G160" s="3">
        <f t="shared" si="0"/>
        <v>111533.44062000001</v>
      </c>
      <c r="H160" s="3">
        <f t="shared" si="1"/>
        <v>0.14999999999417923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73831.56</v>
      </c>
      <c r="D161" s="2">
        <f>'PR-RAS'!E165</f>
        <v>45151.21</v>
      </c>
      <c r="E161" s="2">
        <v>0</v>
      </c>
      <c r="F161" s="2">
        <v>0</v>
      </c>
      <c r="G161" s="3">
        <f t="shared" si="0"/>
        <v>26261.436799999996</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18750.79</v>
      </c>
      <c r="D162" s="2">
        <f>'PR-RAS'!E166</f>
        <v>9443.81</v>
      </c>
      <c r="E162" s="2">
        <v>0</v>
      </c>
      <c r="F162" s="2">
        <v>0</v>
      </c>
      <c r="G162" s="3">
        <f t="shared" si="0"/>
        <v>6059.7840100000003</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27052.67</v>
      </c>
      <c r="D163" s="2">
        <f>'PR-RAS'!E167</f>
        <v>28996.19</v>
      </c>
      <c r="E163" s="2">
        <v>0</v>
      </c>
      <c r="F163" s="2">
        <v>0</v>
      </c>
      <c r="G163" s="3">
        <f t="shared" si="0"/>
        <v>13777.298099999998</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26486.05</v>
      </c>
      <c r="D164" s="2">
        <f>'PR-RAS'!E168</f>
        <v>5216.75</v>
      </c>
      <c r="E164" s="2">
        <v>0</v>
      </c>
      <c r="F164" s="2">
        <v>0</v>
      </c>
      <c r="G164" s="3">
        <f t="shared" si="0"/>
        <v>6017.8866500000004</v>
      </c>
      <c r="H164" s="3">
        <f t="shared" si="1"/>
        <v>0.2999999999992724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1542.05</v>
      </c>
      <c r="D165" s="2">
        <f>'PR-RAS'!E169</f>
        <v>1494.46</v>
      </c>
      <c r="E165" s="2">
        <v>0</v>
      </c>
      <c r="F165" s="2">
        <v>0</v>
      </c>
      <c r="G165" s="3">
        <f t="shared" si="0"/>
        <v>743.07908000000009</v>
      </c>
      <c r="H165" s="3">
        <f t="shared" si="1"/>
        <v>0.50999999999999091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38070.559999999998</v>
      </c>
      <c r="D166" s="2">
        <f>'PR-RAS'!E170</f>
        <v>42452.44000000001</v>
      </c>
      <c r="E166" s="2">
        <v>0</v>
      </c>
      <c r="F166" s="2">
        <v>0</v>
      </c>
      <c r="G166" s="3">
        <f t="shared" si="0"/>
        <v>20290.947600000003</v>
      </c>
      <c r="H166" s="3">
        <f t="shared" si="1"/>
        <v>0.88000000001193257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11469.83</v>
      </c>
      <c r="D167" s="2">
        <f>'PR-RAS'!E171</f>
        <v>10420.66</v>
      </c>
      <c r="E167" s="2">
        <v>0</v>
      </c>
      <c r="F167" s="2">
        <v>0</v>
      </c>
      <c r="G167" s="3">
        <f t="shared" si="0"/>
        <v>5363.6509000000005</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6033.86</v>
      </c>
      <c r="D168" s="2">
        <f>'PR-RAS'!E172</f>
        <v>7543.68</v>
      </c>
      <c r="E168" s="2">
        <v>0</v>
      </c>
      <c r="F168" s="2">
        <v>0</v>
      </c>
      <c r="G168" s="3">
        <f t="shared" si="0"/>
        <v>3527.2437400000003</v>
      </c>
      <c r="H168" s="3">
        <f t="shared" si="1"/>
        <v>0.46000000000003638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19183.46</v>
      </c>
      <c r="D169" s="2">
        <f>'PR-RAS'!E173</f>
        <v>19219.82</v>
      </c>
      <c r="E169" s="2">
        <v>0</v>
      </c>
      <c r="F169" s="2">
        <v>0</v>
      </c>
      <c r="G169" s="3">
        <f t="shared" si="0"/>
        <v>9680.6808000000001</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1131.8699999999999</v>
      </c>
      <c r="D170" s="2">
        <f>'PR-RAS'!E174</f>
        <v>3027.94</v>
      </c>
      <c r="E170" s="2">
        <v>0</v>
      </c>
      <c r="F170" s="2">
        <v>0</v>
      </c>
      <c r="G170" s="3">
        <f t="shared" si="0"/>
        <v>1214.7297500000002</v>
      </c>
      <c r="H170" s="3">
        <f t="shared" si="1"/>
        <v>0.19000000000005457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179.55</v>
      </c>
      <c r="D171" s="2">
        <f>'PR-RAS'!E175</f>
        <v>1198.05</v>
      </c>
      <c r="E171" s="2">
        <v>0</v>
      </c>
      <c r="F171" s="2">
        <v>0</v>
      </c>
      <c r="G171" s="3">
        <f t="shared" si="0"/>
        <v>437.86050000000006</v>
      </c>
      <c r="H171" s="3">
        <f t="shared" si="1"/>
        <v>0.49999999999994316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71.989999999999995</v>
      </c>
      <c r="D173" s="2">
        <f>'PR-RAS'!E177</f>
        <v>1042.29</v>
      </c>
      <c r="E173" s="2">
        <v>0</v>
      </c>
      <c r="F173" s="2">
        <v>0</v>
      </c>
      <c r="G173" s="3">
        <f t="shared" si="0"/>
        <v>370.93003999999991</v>
      </c>
      <c r="H173" s="3">
        <f t="shared" si="1"/>
        <v>0.29999999999996874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127391.42000000001</v>
      </c>
      <c r="D174" s="2">
        <f>'PR-RAS'!E178</f>
        <v>91557.319999999992</v>
      </c>
      <c r="E174" s="2">
        <v>0</v>
      </c>
      <c r="F174" s="2">
        <v>0</v>
      </c>
      <c r="G174" s="3">
        <f t="shared" si="0"/>
        <v>53717.548379999993</v>
      </c>
      <c r="H174" s="3">
        <f t="shared" si="1"/>
        <v>0.74000000000523869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63945.72</v>
      </c>
      <c r="D175" s="2">
        <f>'PR-RAS'!E179</f>
        <v>37053.589999999997</v>
      </c>
      <c r="E175" s="2">
        <v>0</v>
      </c>
      <c r="F175" s="2">
        <v>0</v>
      </c>
      <c r="G175" s="3">
        <f t="shared" si="0"/>
        <v>24021.204599999997</v>
      </c>
      <c r="H175" s="3">
        <f t="shared" si="1"/>
        <v>0.69000000000232831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17398.63</v>
      </c>
      <c r="D176" s="2">
        <f>'PR-RAS'!E180</f>
        <v>4887.8500000000004</v>
      </c>
      <c r="E176" s="2">
        <v>0</v>
      </c>
      <c r="F176" s="2">
        <v>0</v>
      </c>
      <c r="G176" s="3">
        <f t="shared" si="0"/>
        <v>4755.5077499999998</v>
      </c>
      <c r="H176" s="3">
        <f t="shared" si="1"/>
        <v>0.51999999999861757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v>
      </c>
      <c r="D177" s="2">
        <f>'PR-RAS'!E181</f>
        <v>0</v>
      </c>
      <c r="E177" s="2">
        <v>0</v>
      </c>
      <c r="F177" s="2">
        <v>0</v>
      </c>
      <c r="G177" s="3">
        <f t="shared" si="0"/>
        <v>52.8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14688.6</v>
      </c>
      <c r="D178" s="2">
        <f>'PR-RAS'!E182</f>
        <v>16066.42</v>
      </c>
      <c r="E178" s="2">
        <v>0</v>
      </c>
      <c r="F178" s="2">
        <v>0</v>
      </c>
      <c r="G178" s="3">
        <f t="shared" si="0"/>
        <v>8287.3948799999998</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17514.98</v>
      </c>
      <c r="D179" s="2">
        <f>'PR-RAS'!E183</f>
        <v>23995.67</v>
      </c>
      <c r="E179" s="2">
        <v>0</v>
      </c>
      <c r="F179" s="2">
        <v>0</v>
      </c>
      <c r="G179" s="3">
        <f t="shared" si="0"/>
        <v>11660.124959999997</v>
      </c>
      <c r="H179" s="3">
        <f t="shared" si="1"/>
        <v>0.35000000000218279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3563.66</v>
      </c>
      <c r="D180" s="2">
        <f>'PR-RAS'!E184</f>
        <v>2785.37</v>
      </c>
      <c r="E180" s="2">
        <v>0</v>
      </c>
      <c r="F180" s="2">
        <v>0</v>
      </c>
      <c r="G180" s="3">
        <f t="shared" si="0"/>
        <v>1635.0575999999999</v>
      </c>
      <c r="H180" s="3">
        <f t="shared" si="1"/>
        <v>0.71000000000003638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2388.88</v>
      </c>
      <c r="D181" s="2">
        <f>'PR-RAS'!E185</f>
        <v>439.5</v>
      </c>
      <c r="E181" s="2">
        <v>0</v>
      </c>
      <c r="F181" s="2">
        <v>0</v>
      </c>
      <c r="G181" s="3">
        <f t="shared" si="0"/>
        <v>588.21839999999997</v>
      </c>
      <c r="H181" s="3">
        <f t="shared" si="1"/>
        <v>0.61999999999989086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3449.16</v>
      </c>
      <c r="D182" s="2">
        <f>'PR-RAS'!E186</f>
        <v>3037.14</v>
      </c>
      <c r="E182" s="2">
        <v>0</v>
      </c>
      <c r="F182" s="2">
        <v>0</v>
      </c>
      <c r="G182" s="3">
        <f t="shared" si="0"/>
        <v>1723.7426399999997</v>
      </c>
      <c r="H182" s="3">
        <f t="shared" si="1"/>
        <v>0.29999999999972715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4141.79</v>
      </c>
      <c r="D183" s="2">
        <f>'PR-RAS'!E187</f>
        <v>3291.78</v>
      </c>
      <c r="E183" s="2">
        <v>0</v>
      </c>
      <c r="F183" s="2">
        <v>0</v>
      </c>
      <c r="G183" s="3">
        <f t="shared" si="0"/>
        <v>1952.0137</v>
      </c>
      <c r="H183" s="3">
        <f t="shared" si="1"/>
        <v>0.42999999999983629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18467</v>
      </c>
      <c r="D184" s="2">
        <f>'PR-RAS'!E188</f>
        <v>20346.689999999999</v>
      </c>
      <c r="E184" s="2">
        <v>0</v>
      </c>
      <c r="F184" s="2">
        <v>0</v>
      </c>
      <c r="G184" s="3">
        <f t="shared" si="0"/>
        <v>10826.349539999999</v>
      </c>
      <c r="H184" s="3">
        <f t="shared" si="1"/>
        <v>0.31000000000130967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16749.419999999998</v>
      </c>
      <c r="D190" s="2">
        <f>'PR-RAS'!E194</f>
        <v>13971.45</v>
      </c>
      <c r="E190" s="2">
        <v>0</v>
      </c>
      <c r="F190" s="2">
        <v>0</v>
      </c>
      <c r="G190" s="3">
        <f t="shared" si="0"/>
        <v>8446.8484800000006</v>
      </c>
      <c r="H190" s="3">
        <f t="shared" si="1"/>
        <v>0.86999999999898137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1246.3499999999999</v>
      </c>
      <c r="D192" s="2">
        <f>'PR-RAS'!E196</f>
        <v>502.88</v>
      </c>
      <c r="E192" s="2">
        <v>0</v>
      </c>
      <c r="F192" s="2">
        <v>0</v>
      </c>
      <c r="G192" s="3">
        <f t="shared" si="0"/>
        <v>430.15300999999994</v>
      </c>
      <c r="H192" s="3">
        <f t="shared" si="1"/>
        <v>0.4699999999999136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25</v>
      </c>
      <c r="E194" s="2">
        <v>0</v>
      </c>
      <c r="F194" s="2">
        <v>0</v>
      </c>
      <c r="G194" s="3">
        <f t="shared" si="0"/>
        <v>16.405000000000001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4373.71</v>
      </c>
      <c r="D195" s="2">
        <f>'PR-RAS'!E199</f>
        <v>5024.5600000000004</v>
      </c>
      <c r="E195" s="2">
        <v>0</v>
      </c>
      <c r="F195" s="2">
        <v>0</v>
      </c>
      <c r="G195" s="3">
        <f t="shared" si="0"/>
        <v>2798.0290200000004</v>
      </c>
      <c r="H195" s="3">
        <f t="shared" si="1"/>
        <v>0.72999999999956344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11094.36</v>
      </c>
      <c r="D197" s="2">
        <f>'PR-RAS'!E201</f>
        <v>8419.01</v>
      </c>
      <c r="E197" s="2">
        <v>0</v>
      </c>
      <c r="F197" s="2">
        <v>0</v>
      </c>
      <c r="G197" s="3">
        <f t="shared" si="0"/>
        <v>5474.7464800000007</v>
      </c>
      <c r="H197" s="3">
        <f t="shared" si="1"/>
        <v>0.37000000000080036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1017.88</v>
      </c>
      <c r="D198" s="2">
        <f>'PR-RAS'!E202</f>
        <v>1050.1600000000001</v>
      </c>
      <c r="E198" s="2">
        <v>0</v>
      </c>
      <c r="F198" s="2">
        <v>0</v>
      </c>
      <c r="G198" s="3">
        <f t="shared" si="0"/>
        <v>614.2854000000001</v>
      </c>
      <c r="H198" s="3">
        <f t="shared" si="1"/>
        <v>0.2800000000000864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1017.88</v>
      </c>
      <c r="D212" s="2">
        <f>'PR-RAS'!E216</f>
        <v>1050.1600000000001</v>
      </c>
      <c r="E212" s="2">
        <v>0</v>
      </c>
      <c r="F212" s="2">
        <v>0</v>
      </c>
      <c r="G212" s="3">
        <f t="shared" si="0"/>
        <v>657.9402</v>
      </c>
      <c r="H212" s="3">
        <f t="shared" si="1"/>
        <v>0.2800000000000864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1017.88</v>
      </c>
      <c r="D213" s="2">
        <f>'PR-RAS'!E217</f>
        <v>1047.6300000000001</v>
      </c>
      <c r="E213" s="2">
        <v>0</v>
      </c>
      <c r="F213" s="2">
        <v>0</v>
      </c>
      <c r="G213" s="3">
        <f t="shared" si="0"/>
        <v>659.98568</v>
      </c>
      <c r="H213" s="3">
        <f t="shared" si="1"/>
        <v>0.48999999999989541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2.5299999999999998</v>
      </c>
      <c r="E215" s="2">
        <v>0</v>
      </c>
      <c r="F215" s="2">
        <v>0</v>
      </c>
      <c r="G215" s="3">
        <f t="shared" si="0"/>
        <v>1.0828399999999998</v>
      </c>
      <c r="H215" s="3">
        <f t="shared" si="1"/>
        <v>0.4700000000000002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826.31</v>
      </c>
      <c r="D269" s="2">
        <f>'PR-RAS'!E273</f>
        <v>6329.16</v>
      </c>
      <c r="E269" s="2">
        <v>0</v>
      </c>
      <c r="F269" s="2">
        <v>0</v>
      </c>
      <c r="G269" s="3">
        <f t="shared" si="0"/>
        <v>3613.8808399999998</v>
      </c>
      <c r="H269" s="3">
        <f t="shared" si="1"/>
        <v>0.46999999999979991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826.31</v>
      </c>
      <c r="D270" s="2">
        <f>'PR-RAS'!E274</f>
        <v>6329.16</v>
      </c>
      <c r="E270" s="2">
        <v>0</v>
      </c>
      <c r="F270" s="2">
        <v>0</v>
      </c>
      <c r="G270" s="3">
        <f t="shared" si="0"/>
        <v>3627.3654700000002</v>
      </c>
      <c r="H270" s="3">
        <f t="shared" si="1"/>
        <v>0.46999999999979991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826.31</v>
      </c>
      <c r="D271" s="2">
        <f>'PR-RAS'!E275</f>
        <v>6329.16</v>
      </c>
      <c r="E271" s="2">
        <v>0</v>
      </c>
      <c r="F271" s="2">
        <v>0</v>
      </c>
      <c r="G271" s="3">
        <f t="shared" si="0"/>
        <v>3640.8501000000001</v>
      </c>
      <c r="H271" s="3">
        <f t="shared" si="1"/>
        <v>0.46999999999979991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1875297.23</v>
      </c>
      <c r="D295" s="2">
        <f>'PR-RAS'!E299</f>
        <v>2016960.92</v>
      </c>
      <c r="E295" s="2">
        <v>0</v>
      </c>
      <c r="F295" s="2">
        <v>0</v>
      </c>
      <c r="G295" s="3">
        <f t="shared" si="12"/>
        <v>1737310.40658</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62688.399999999907</v>
      </c>
      <c r="D297" s="2">
        <f>'PR-RAS'!E301</f>
        <v>131396.79999999981</v>
      </c>
      <c r="E297" s="2">
        <v>0</v>
      </c>
      <c r="F297" s="2">
        <v>0</v>
      </c>
      <c r="G297" s="3">
        <f t="shared" si="12"/>
        <v>96342.67199999986</v>
      </c>
      <c r="H297" s="3">
        <f t="shared" si="13"/>
        <v>0.60000000009313226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190217.58</v>
      </c>
      <c r="D298" s="2">
        <f>'PR-RAS'!E302</f>
        <v>124436.62</v>
      </c>
      <c r="E298" s="2">
        <v>0</v>
      </c>
      <c r="F298" s="2">
        <v>0</v>
      </c>
      <c r="G298" s="3">
        <f t="shared" si="12"/>
        <v>130409.97353999998</v>
      </c>
      <c r="H298" s="3">
        <f t="shared" si="13"/>
        <v>0.8000000000174623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29.41</v>
      </c>
      <c r="D300" s="2">
        <f>'PR-RAS'!E304</f>
        <v>190333.86</v>
      </c>
      <c r="E300" s="2">
        <v>0</v>
      </c>
      <c r="F300" s="2">
        <v>0</v>
      </c>
      <c r="G300" s="3">
        <f t="shared" si="12"/>
        <v>113828.44186999998</v>
      </c>
      <c r="H300" s="3">
        <f t="shared" si="13"/>
        <v>0.55000000001396998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29.41</v>
      </c>
      <c r="D301" s="2">
        <f>'PR-RAS'!E305</f>
        <v>231.97</v>
      </c>
      <c r="E301" s="2">
        <v>0</v>
      </c>
      <c r="F301" s="2">
        <v>0</v>
      </c>
      <c r="G301" s="3">
        <f t="shared" si="12"/>
        <v>148.005</v>
      </c>
      <c r="H301" s="3">
        <f t="shared" si="13"/>
        <v>0.44000000000000128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27.87</v>
      </c>
      <c r="D303" s="2">
        <f>'PR-RAS'!E308</f>
        <v>0</v>
      </c>
      <c r="E303" s="2">
        <v>0</v>
      </c>
      <c r="F303" s="2">
        <v>0</v>
      </c>
      <c r="G303" s="3">
        <f t="shared" si="12"/>
        <v>8.4167400000000008</v>
      </c>
      <c r="H303" s="3">
        <f t="shared" si="13"/>
        <v>0.12999999999999901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27.87</v>
      </c>
      <c r="D316" s="2">
        <f>'PR-RAS'!E321</f>
        <v>0</v>
      </c>
      <c r="E316" s="2">
        <v>0</v>
      </c>
      <c r="F316" s="2">
        <v>0</v>
      </c>
      <c r="G316" s="3">
        <f t="shared" si="12"/>
        <v>8.7790499999999998</v>
      </c>
      <c r="H316" s="3">
        <f t="shared" si="13"/>
        <v>0.12999999999999901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27.87</v>
      </c>
      <c r="D317" s="2">
        <f>'PR-RAS'!E322</f>
        <v>0</v>
      </c>
      <c r="E317" s="2">
        <v>0</v>
      </c>
      <c r="F317" s="2">
        <v>0</v>
      </c>
      <c r="G317" s="3">
        <f t="shared" si="12"/>
        <v>8.8069199999999999</v>
      </c>
      <c r="H317" s="3">
        <f t="shared" si="13"/>
        <v>0.12999999999999901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27.87</v>
      </c>
      <c r="D318" s="2">
        <f>'PR-RAS'!E323</f>
        <v>0</v>
      </c>
      <c r="E318" s="2">
        <v>0</v>
      </c>
      <c r="F318" s="2">
        <v>0</v>
      </c>
      <c r="G318" s="3">
        <f t="shared" si="12"/>
        <v>8.8347899999999999</v>
      </c>
      <c r="H318" s="3">
        <f t="shared" si="13"/>
        <v>0.12999999999999901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2868.02</v>
      </c>
      <c r="D355" s="2">
        <f>'PR-RAS'!E360</f>
        <v>59922.15</v>
      </c>
      <c r="E355" s="2">
        <v>0</v>
      </c>
      <c r="F355" s="2">
        <v>0</v>
      </c>
      <c r="G355" s="3">
        <f t="shared" si="12"/>
        <v>43440.16128</v>
      </c>
      <c r="H355" s="3">
        <f t="shared" si="13"/>
        <v>0.170000000001437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2868.02</v>
      </c>
      <c r="D368" s="2">
        <f>'PR-RAS'!E373</f>
        <v>59922.15</v>
      </c>
      <c r="E368" s="2">
        <v>0</v>
      </c>
      <c r="F368" s="2">
        <v>0</v>
      </c>
      <c r="G368" s="3">
        <f t="shared" si="12"/>
        <v>45035.421439999998</v>
      </c>
      <c r="H368" s="3">
        <f t="shared" si="13"/>
        <v>0.170000000001437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2266.35</v>
      </c>
      <c r="D374" s="2">
        <f>'PR-RAS'!E379</f>
        <v>59084.880000000005</v>
      </c>
      <c r="E374" s="2">
        <v>0</v>
      </c>
      <c r="F374" s="2">
        <v>0</v>
      </c>
      <c r="G374" s="3">
        <f t="shared" si="12"/>
        <v>44922.669030000005</v>
      </c>
      <c r="H374" s="3">
        <f t="shared" si="13"/>
        <v>0.46999999999525244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1848.1</v>
      </c>
      <c r="D375" s="2">
        <f>'PR-RAS'!E380</f>
        <v>51458.080000000002</v>
      </c>
      <c r="E375" s="2">
        <v>0</v>
      </c>
      <c r="F375" s="2">
        <v>0</v>
      </c>
      <c r="G375" s="3">
        <f t="shared" si="12"/>
        <v>39181.83324</v>
      </c>
      <c r="H375" s="3">
        <f t="shared" si="13"/>
        <v>0.18000000000165528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5120</v>
      </c>
      <c r="E377" s="2">
        <v>0</v>
      </c>
      <c r="F377" s="2">
        <v>0</v>
      </c>
      <c r="G377" s="3">
        <f t="shared" si="12"/>
        <v>3850.24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346.25</v>
      </c>
      <c r="D379" s="2">
        <f>'PR-RAS'!E384</f>
        <v>0</v>
      </c>
      <c r="E379" s="2">
        <v>0</v>
      </c>
      <c r="F379" s="2">
        <v>0</v>
      </c>
      <c r="G379" s="3">
        <f t="shared" si="12"/>
        <v>130.88249999999999</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459.8</v>
      </c>
      <c r="E380" s="2">
        <v>0</v>
      </c>
      <c r="F380" s="2">
        <v>0</v>
      </c>
      <c r="G380" s="3">
        <f t="shared" si="12"/>
        <v>348.52840000000003</v>
      </c>
      <c r="H380" s="3">
        <f t="shared" si="13"/>
        <v>0.19999999999998863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v>
      </c>
      <c r="D381" s="2">
        <f>'PR-RAS'!E386</f>
        <v>2047</v>
      </c>
      <c r="E381" s="2">
        <v>0</v>
      </c>
      <c r="F381" s="2">
        <v>0</v>
      </c>
      <c r="G381" s="3">
        <f t="shared" si="12"/>
        <v>1583.08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601.66999999999996</v>
      </c>
      <c r="D388" s="2">
        <f>'PR-RAS'!E393</f>
        <v>837.27</v>
      </c>
      <c r="E388" s="2">
        <v>0</v>
      </c>
      <c r="F388" s="2">
        <v>0</v>
      </c>
      <c r="G388" s="3">
        <f t="shared" si="12"/>
        <v>880.89327000000003</v>
      </c>
      <c r="H388" s="3">
        <f t="shared" si="13"/>
        <v>0.60000000000002274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601.66999999999996</v>
      </c>
      <c r="D389" s="2">
        <f>'PR-RAS'!E394</f>
        <v>837.27</v>
      </c>
      <c r="E389" s="2">
        <v>0</v>
      </c>
      <c r="F389" s="2">
        <v>0</v>
      </c>
      <c r="G389" s="3">
        <f t="shared" si="12"/>
        <v>883.16948000000002</v>
      </c>
      <c r="H389" s="3">
        <f t="shared" si="13"/>
        <v>0.60000000000002274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2840.15</v>
      </c>
      <c r="D413" s="2">
        <f>'PR-RAS'!E418</f>
        <v>59922.15</v>
      </c>
      <c r="E413" s="2">
        <v>0</v>
      </c>
      <c r="F413" s="2">
        <v>0</v>
      </c>
      <c r="G413" s="3">
        <f t="shared" si="12"/>
        <v>50545.993399999999</v>
      </c>
      <c r="H413" s="3">
        <f t="shared" si="13"/>
        <v>0.30000000000154614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103919.66</v>
      </c>
      <c r="D415" s="2">
        <f>'PR-RAS'!E420</f>
        <v>103891.79</v>
      </c>
      <c r="E415" s="2">
        <v>0</v>
      </c>
      <c r="F415" s="2">
        <v>0</v>
      </c>
      <c r="G415" s="3">
        <f t="shared" si="12"/>
        <v>129045.14135999999</v>
      </c>
      <c r="H415" s="3">
        <f t="shared" si="13"/>
        <v>0.55000000000291038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7.28</v>
      </c>
      <c r="D416" s="2">
        <f>'PR-RAS'!E421</f>
        <v>7.28</v>
      </c>
      <c r="E416" s="2">
        <v>0</v>
      </c>
      <c r="F416" s="2">
        <v>0</v>
      </c>
      <c r="G416" s="3">
        <f t="shared" si="12"/>
        <v>9.0635999999999992</v>
      </c>
      <c r="H416" s="3">
        <f t="shared" si="13"/>
        <v>0.5600000000000005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1812636.7000000002</v>
      </c>
      <c r="D417" s="2">
        <f>'PR-RAS'!E422</f>
        <v>1885564.12</v>
      </c>
      <c r="E417" s="2">
        <v>0</v>
      </c>
      <c r="F417" s="2">
        <v>0</v>
      </c>
      <c r="G417" s="3">
        <f t="shared" si="12"/>
        <v>2322846.2150400002</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1878165.25</v>
      </c>
      <c r="D418" s="2">
        <f>'PR-RAS'!E423</f>
        <v>2076883.0699999998</v>
      </c>
      <c r="E418" s="2">
        <v>0</v>
      </c>
      <c r="F418" s="2">
        <v>0</v>
      </c>
      <c r="G418" s="3">
        <f t="shared" si="12"/>
        <v>2515315.3896299996</v>
      </c>
      <c r="H418" s="3">
        <f t="shared" si="13"/>
        <v>0.31999999983236194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65528.549999999814</v>
      </c>
      <c r="D420" s="2">
        <f>'PR-RAS'!E425</f>
        <v>191318.94999999972</v>
      </c>
      <c r="E420" s="2">
        <v>0</v>
      </c>
      <c r="F420" s="2">
        <v>0</v>
      </c>
      <c r="G420" s="3">
        <f t="shared" si="12"/>
        <v>187781.74254999968</v>
      </c>
      <c r="H420" s="3">
        <f t="shared" si="13"/>
        <v>0.50000000046566129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86297.919999999984</v>
      </c>
      <c r="D421" s="2">
        <f>'PR-RAS'!E426</f>
        <v>20544.830000000002</v>
      </c>
      <c r="E421" s="2">
        <v>0</v>
      </c>
      <c r="F421" s="2">
        <v>0</v>
      </c>
      <c r="G421" s="3">
        <f t="shared" si="12"/>
        <v>53502.783599999995</v>
      </c>
      <c r="H421" s="3">
        <f t="shared" si="13"/>
        <v>0.25000000001455192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36.69</v>
      </c>
      <c r="D423" s="2">
        <f>'PR-RAS'!E428</f>
        <v>190341.13999999998</v>
      </c>
      <c r="E423" s="2">
        <v>0</v>
      </c>
      <c r="F423" s="2">
        <v>0</v>
      </c>
      <c r="G423" s="3">
        <f t="shared" si="12"/>
        <v>160663.40534</v>
      </c>
      <c r="H423" s="3">
        <f t="shared" si="13"/>
        <v>0.44999999998486828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1812636.7000000002</v>
      </c>
      <c r="D637" s="2">
        <f>'PR-RAS'!E643</f>
        <v>1885564.12</v>
      </c>
      <c r="E637" s="2">
        <v>0</v>
      </c>
      <c r="F637" s="2">
        <v>0</v>
      </c>
      <c r="G637" s="3">
        <f t="shared" si="14"/>
        <v>3551274.5018400005</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1878165.25</v>
      </c>
      <c r="D638" s="2">
        <f>'PR-RAS'!E644</f>
        <v>2076883.0699999998</v>
      </c>
      <c r="E638" s="2">
        <v>0</v>
      </c>
      <c r="F638" s="2">
        <v>0</v>
      </c>
      <c r="G638" s="3">
        <f t="shared" si="14"/>
        <v>3842340.2954299999</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65528.549999999814</v>
      </c>
      <c r="D640" s="2">
        <f>'PR-RAS'!E646</f>
        <v>191318.94999999972</v>
      </c>
      <c r="E640" s="2">
        <v>0</v>
      </c>
      <c r="F640" s="2">
        <v>0</v>
      </c>
      <c r="G640" s="3">
        <f t="shared" si="14"/>
        <v>286378.36154999951</v>
      </c>
      <c r="H640" s="3">
        <f t="shared" si="15"/>
        <v>0.50000000046566129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86297.919999999984</v>
      </c>
      <c r="D641" s="2">
        <f>'PR-RAS'!E647</f>
        <v>20544.830000000002</v>
      </c>
      <c r="E641" s="2">
        <v>0</v>
      </c>
      <c r="F641" s="2">
        <v>0</v>
      </c>
      <c r="G641" s="3">
        <f t="shared" si="14"/>
        <v>81528.051199999987</v>
      </c>
      <c r="H641" s="3">
        <f t="shared" si="15"/>
        <v>0.25000000001455192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20769.37000000017</v>
      </c>
      <c r="D643" s="2">
        <f>'PR-RAS'!E649</f>
        <v>0</v>
      </c>
      <c r="E643" s="2">
        <v>0</v>
      </c>
      <c r="F643" s="2">
        <v>0</v>
      </c>
      <c r="G643" s="3">
        <f t="shared" si="14"/>
        <v>13333.93554000011</v>
      </c>
      <c r="H643" s="3">
        <f t="shared" si="15"/>
        <v>0.37000000016996637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170774.1199999997</v>
      </c>
      <c r="E644" s="2">
        <v>0</v>
      </c>
      <c r="F644" s="2">
        <v>0</v>
      </c>
      <c r="G644" s="3">
        <f t="shared" si="14"/>
        <v>219615.51831999962</v>
      </c>
      <c r="H644" s="3">
        <f t="shared" si="15"/>
        <v>0.11999999970430508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131314.96</v>
      </c>
      <c r="D645" s="2">
        <f>'PR-RAS'!E651</f>
        <v>0</v>
      </c>
      <c r="E645" s="2">
        <v>0</v>
      </c>
      <c r="F645" s="2">
        <v>0</v>
      </c>
      <c r="G645" s="3">
        <f t="shared" si="14"/>
        <v>84566.834239999996</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86885.46</v>
      </c>
      <c r="D646" s="2">
        <f>'PR-RAS'!E653</f>
        <v>22569.46</v>
      </c>
      <c r="E646" s="2">
        <v>0</v>
      </c>
      <c r="F646" s="2">
        <v>0</v>
      </c>
      <c r="G646" s="3">
        <f t="shared" si="14"/>
        <v>85155.725100000011</v>
      </c>
      <c r="H646" s="3">
        <f t="shared" si="15"/>
        <v>0.92000000000552973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404203.59</v>
      </c>
      <c r="D647" s="2">
        <f>'PR-RAS'!E654</f>
        <v>513576.9</v>
      </c>
      <c r="E647" s="2">
        <v>0</v>
      </c>
      <c r="F647" s="2">
        <v>0</v>
      </c>
      <c r="G647" s="3">
        <f t="shared" si="14"/>
        <v>924656.87394000008</v>
      </c>
      <c r="H647" s="3">
        <f t="shared" si="15"/>
        <v>0.50999999995110556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468519.59</v>
      </c>
      <c r="D648" s="2">
        <f>'PR-RAS'!E655</f>
        <v>536146.36</v>
      </c>
      <c r="E648" s="2">
        <v>0</v>
      </c>
      <c r="F648" s="2">
        <v>0</v>
      </c>
      <c r="G648" s="3">
        <f t="shared" si="14"/>
        <v>996905.56457000005</v>
      </c>
      <c r="H648" s="3">
        <f t="shared" si="15"/>
        <v>0.76999999996041879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22569.460000000021</v>
      </c>
      <c r="D649" s="2">
        <f>'PR-RAS'!E656</f>
        <v>0</v>
      </c>
      <c r="E649" s="2">
        <v>0</v>
      </c>
      <c r="F649" s="2">
        <v>0</v>
      </c>
      <c r="G649" s="3">
        <f t="shared" si="14"/>
        <v>14625.010080000015</v>
      </c>
      <c r="H649" s="3">
        <f t="shared" si="15"/>
        <v>0.46000000002095476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76</v>
      </c>
      <c r="E651" s="2">
        <v>0</v>
      </c>
      <c r="F651" s="2">
        <v>0</v>
      </c>
      <c r="G651" s="3">
        <f t="shared" si="14"/>
        <v>147.55000000000001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64</v>
      </c>
      <c r="E653" s="2">
        <v>0</v>
      </c>
      <c r="F653" s="2">
        <v>0</v>
      </c>
      <c r="G653" s="3">
        <f t="shared" si="14"/>
        <v>123.88000000000001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4149.99</v>
      </c>
      <c r="E662" s="2">
        <v>0</v>
      </c>
      <c r="F662" s="2">
        <v>0</v>
      </c>
      <c r="G662" s="3">
        <f t="shared" si="14"/>
        <v>5486.2867800000004</v>
      </c>
      <c r="H662" s="3">
        <f t="shared" si="15"/>
        <v>1.0000000000218279E-2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1605955.36</v>
      </c>
      <c r="D676" s="2">
        <f>'PR-RAS'!E683</f>
        <v>1664987.61</v>
      </c>
      <c r="E676" s="2">
        <v>0</v>
      </c>
      <c r="F676" s="2">
        <v>0</v>
      </c>
      <c r="G676" s="3">
        <f t="shared" si="14"/>
        <v>3331753.1415000004</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6520</v>
      </c>
      <c r="D677" s="2">
        <f>'PR-RAS'!E684</f>
        <v>5710</v>
      </c>
      <c r="E677" s="2">
        <v>0</v>
      </c>
      <c r="F677" s="2">
        <v>0</v>
      </c>
      <c r="G677" s="3">
        <f t="shared" si="14"/>
        <v>12127.44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1180.56</v>
      </c>
      <c r="D678" s="2">
        <f>'PR-RAS'!E685</f>
        <v>219.66</v>
      </c>
      <c r="E678" s="2">
        <v>0</v>
      </c>
      <c r="F678" s="2">
        <v>0</v>
      </c>
      <c r="G678" s="3">
        <f t="shared" si="14"/>
        <v>1096.65876</v>
      </c>
      <c r="H678" s="3">
        <f t="shared" si="15"/>
        <v>0.78000000000005798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31464</v>
      </c>
      <c r="D698" s="2">
        <f>'PR-RAS'!E705</f>
        <v>11171.83</v>
      </c>
      <c r="E698" s="2">
        <v>0</v>
      </c>
      <c r="F698" s="2">
        <v>0</v>
      </c>
      <c r="G698" s="3">
        <f t="shared" si="14"/>
        <v>37503.939019999998</v>
      </c>
      <c r="H698" s="3">
        <f t="shared" si="15"/>
        <v>0.17000000000007276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4305</v>
      </c>
      <c r="D717" s="2">
        <f>'PR-RAS'!E724</f>
        <v>4736</v>
      </c>
      <c r="E717" s="2">
        <v>0</v>
      </c>
      <c r="F717" s="2">
        <v>0</v>
      </c>
      <c r="G717" s="3">
        <f t="shared" si="14"/>
        <v>9864.3320000000003</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1001.9</v>
      </c>
      <c r="D719" s="2">
        <f>'PR-RAS'!E726</f>
        <v>0</v>
      </c>
      <c r="E719" s="2">
        <v>0</v>
      </c>
      <c r="F719" s="2">
        <v>0</v>
      </c>
      <c r="G719" s="3">
        <f t="shared" si="14"/>
        <v>719.36419999999998</v>
      </c>
      <c r="H719" s="3">
        <f t="shared" si="15"/>
        <v>0.10000000000002274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3209.28</v>
      </c>
      <c r="E725" s="2">
        <v>0</v>
      </c>
      <c r="F725" s="2">
        <v>0</v>
      </c>
      <c r="G725" s="3">
        <f t="shared" si="14"/>
        <v>9642.3985199999988</v>
      </c>
      <c r="H725" s="3">
        <f t="shared" si="15"/>
        <v>0.61000000000012733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27052.67</v>
      </c>
      <c r="D727" s="2">
        <f>'PR-RAS'!E734</f>
        <v>28996.19</v>
      </c>
      <c r="E727" s="2">
        <v>0</v>
      </c>
      <c r="F727" s="2">
        <v>0</v>
      </c>
      <c r="G727" s="3">
        <f t="shared" si="14"/>
        <v>61742.706299999991</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3563.66</v>
      </c>
      <c r="D729" s="2">
        <f>'PR-RAS'!E736</f>
        <v>2785.37</v>
      </c>
      <c r="E729" s="2">
        <v>0</v>
      </c>
      <c r="F729" s="2">
        <v>0</v>
      </c>
      <c r="G729" s="3">
        <f t="shared" si="14"/>
        <v>6649.8431999999993</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2388.88</v>
      </c>
      <c r="D731" s="2">
        <f>'PR-RAS'!E738</f>
        <v>120</v>
      </c>
      <c r="E731" s="2">
        <v>0</v>
      </c>
      <c r="F731" s="2">
        <v>0</v>
      </c>
      <c r="G731" s="3">
        <f t="shared" si="14"/>
        <v>1919.0824</v>
      </c>
      <c r="H731" s="3">
        <f t="shared" si="15"/>
        <v>0.11999999999989086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765.67</v>
      </c>
      <c r="D735" s="2">
        <f>'PR-RAS'!E742</f>
        <v>22.2</v>
      </c>
      <c r="E735" s="2">
        <v>0</v>
      </c>
      <c r="F735" s="2">
        <v>0</v>
      </c>
      <c r="G735" s="3">
        <f t="shared" si="14"/>
        <v>594.59137999999996</v>
      </c>
      <c r="H735" s="3">
        <f t="shared" si="15"/>
        <v>0.53000000000004022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484032.10999999993</v>
      </c>
      <c r="D1011" s="7">
        <f>BILANCA!E6</f>
        <v>571739.99</v>
      </c>
      <c r="E1011" s="7">
        <v>0</v>
      </c>
      <c r="F1011" s="7">
        <v>0</v>
      </c>
      <c r="G1011" s="8">
        <f t="shared" ref="G1011:G1306" si="38">B1011/1000*C1011+B1011/500*D1011</f>
        <v>1627.5120899999999</v>
      </c>
      <c r="H1011" s="8">
        <f t="shared" si="35"/>
        <v>0.11999999993713573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321348.94999999995</v>
      </c>
      <c r="D1012" s="2">
        <f>BILANCA!E7</f>
        <v>349909.11</v>
      </c>
      <c r="E1012" s="2">
        <v>0</v>
      </c>
      <c r="F1012" s="2">
        <v>0</v>
      </c>
      <c r="G1012" s="3">
        <f t="shared" si="38"/>
        <v>2042.3343399999999</v>
      </c>
      <c r="H1012" s="3">
        <f t="shared" si="35"/>
        <v>0.16000000003259629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321348.94999999995</v>
      </c>
      <c r="D1017" s="2">
        <f>BILANCA!E12</f>
        <v>349909.11</v>
      </c>
      <c r="E1017" s="2">
        <v>0</v>
      </c>
      <c r="F1017" s="2">
        <v>0</v>
      </c>
      <c r="G1017" s="3">
        <f t="shared" si="38"/>
        <v>7148.1701899999989</v>
      </c>
      <c r="H1017" s="3">
        <f t="shared" si="35"/>
        <v>0.16000000003259629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243504.31</v>
      </c>
      <c r="D1018" s="2">
        <f>BILANCA!E13</f>
        <v>235760.27000000002</v>
      </c>
      <c r="E1018" s="2">
        <v>0</v>
      </c>
      <c r="F1018" s="2">
        <v>0</v>
      </c>
      <c r="G1018" s="3">
        <f t="shared" si="38"/>
        <v>5720.1988000000001</v>
      </c>
      <c r="H1018" s="3">
        <f t="shared" si="35"/>
        <v>0.58000000001629815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619522.77</v>
      </c>
      <c r="D1020" s="2">
        <f>BILANCA!E15</f>
        <v>619522.77</v>
      </c>
      <c r="E1020" s="2">
        <v>0</v>
      </c>
      <c r="F1020" s="2">
        <v>0</v>
      </c>
      <c r="G1020" s="3">
        <f t="shared" si="38"/>
        <v>18585.683100000002</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376018.46</v>
      </c>
      <c r="D1023" s="2">
        <f>BILANCA!E18</f>
        <v>383762.5</v>
      </c>
      <c r="E1023" s="2">
        <v>0</v>
      </c>
      <c r="F1023" s="2">
        <v>0</v>
      </c>
      <c r="G1023" s="3">
        <f t="shared" si="38"/>
        <v>14866.064979999999</v>
      </c>
      <c r="H1023" s="3">
        <f t="shared" si="35"/>
        <v>0.96000000002095476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47277.829999999958</v>
      </c>
      <c r="D1024" s="2">
        <f>BILANCA!E19</f>
        <v>82977.459999999992</v>
      </c>
      <c r="E1024" s="2">
        <v>0</v>
      </c>
      <c r="F1024" s="2">
        <v>0</v>
      </c>
      <c r="G1024" s="3">
        <f t="shared" si="38"/>
        <v>2985.2584999999995</v>
      </c>
      <c r="H1024" s="3">
        <f t="shared" si="35"/>
        <v>0.63000000003376044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114194.36</v>
      </c>
      <c r="D1025" s="2">
        <f>BILANCA!E20</f>
        <v>160038.59</v>
      </c>
      <c r="E1025" s="2">
        <v>0</v>
      </c>
      <c r="F1025" s="2">
        <v>0</v>
      </c>
      <c r="G1025" s="3">
        <f t="shared" si="38"/>
        <v>6514.0730999999996</v>
      </c>
      <c r="H1025" s="3">
        <f t="shared" si="35"/>
        <v>0.77000000000407454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189.68</v>
      </c>
      <c r="D1026" s="2">
        <f>BILANCA!E21</f>
        <v>113.81</v>
      </c>
      <c r="E1026" s="2">
        <v>0</v>
      </c>
      <c r="F1026" s="2">
        <v>0</v>
      </c>
      <c r="G1026" s="3">
        <f t="shared" si="38"/>
        <v>6.6768000000000001</v>
      </c>
      <c r="H1026" s="3">
        <f t="shared" si="35"/>
        <v>0.50999999999999091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23268.26</v>
      </c>
      <c r="D1027" s="2">
        <f>BILANCA!E22</f>
        <v>28388.26</v>
      </c>
      <c r="E1027" s="2">
        <v>0</v>
      </c>
      <c r="F1027" s="2">
        <v>0</v>
      </c>
      <c r="G1027" s="3">
        <f t="shared" si="38"/>
        <v>1360.76126</v>
      </c>
      <c r="H1027" s="3">
        <f t="shared" si="35"/>
        <v>0.51999999999679858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300.08</v>
      </c>
      <c r="D1029" s="2">
        <f>BILANCA!E24</f>
        <v>230.83</v>
      </c>
      <c r="E1029" s="2">
        <v>0</v>
      </c>
      <c r="F1029" s="2">
        <v>0</v>
      </c>
      <c r="G1029" s="3">
        <f t="shared" si="38"/>
        <v>14.47306</v>
      </c>
      <c r="H1029" s="3">
        <f t="shared" si="35"/>
        <v>0.24999999999997158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1033.58</v>
      </c>
      <c r="D1030" s="2">
        <f>BILANCA!E25</f>
        <v>1493.38</v>
      </c>
      <c r="E1030" s="2">
        <v>0</v>
      </c>
      <c r="F1030" s="2">
        <v>0</v>
      </c>
      <c r="G1030" s="3">
        <f t="shared" si="38"/>
        <v>80.406800000000004</v>
      </c>
      <c r="H1030" s="3">
        <f t="shared" si="35"/>
        <v>0.8000000000001819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78137.56</v>
      </c>
      <c r="D1031" s="2">
        <f>BILANCA!E26</f>
        <v>67473.399999999994</v>
      </c>
      <c r="E1031" s="2">
        <v>0</v>
      </c>
      <c r="F1031" s="2">
        <v>0</v>
      </c>
      <c r="G1031" s="3">
        <f t="shared" si="38"/>
        <v>4474.7715600000001</v>
      </c>
      <c r="H1031" s="3">
        <f t="shared" si="35"/>
        <v>0.83999999999650754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169845.69</v>
      </c>
      <c r="D1033" s="2">
        <f>BILANCA!E28</f>
        <v>174760.81</v>
      </c>
      <c r="E1033" s="2">
        <v>0</v>
      </c>
      <c r="F1033" s="2">
        <v>0</v>
      </c>
      <c r="G1033" s="3">
        <f t="shared" si="38"/>
        <v>11945.448130000001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30566.81</v>
      </c>
      <c r="D1040" s="2">
        <f>BILANCA!E35</f>
        <v>31171.379999999997</v>
      </c>
      <c r="E1040" s="2">
        <v>0</v>
      </c>
      <c r="F1040" s="2">
        <v>0</v>
      </c>
      <c r="G1040" s="3">
        <f t="shared" si="38"/>
        <v>2787.2870999999996</v>
      </c>
      <c r="H1040" s="3">
        <f t="shared" si="35"/>
        <v>0.56999999999607098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32849.86</v>
      </c>
      <c r="D1041" s="2">
        <f>BILANCA!E36</f>
        <v>33687.129999999997</v>
      </c>
      <c r="E1041" s="2">
        <v>0</v>
      </c>
      <c r="F1041" s="2">
        <v>0</v>
      </c>
      <c r="G1041" s="3">
        <f t="shared" si="38"/>
        <v>3106.9477199999997</v>
      </c>
      <c r="H1041" s="3">
        <f t="shared" si="35"/>
        <v>0.26999999999679858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2283.0500000000002</v>
      </c>
      <c r="D1045" s="2">
        <f>BILANCA!E40</f>
        <v>2515.75</v>
      </c>
      <c r="E1045" s="2">
        <v>0</v>
      </c>
      <c r="F1045" s="2">
        <v>0</v>
      </c>
      <c r="G1045" s="3">
        <f t="shared" si="38"/>
        <v>256.00925000000007</v>
      </c>
      <c r="H1045" s="3">
        <f t="shared" si="35"/>
        <v>0.3000000000001819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59342.5</v>
      </c>
      <c r="D1059" s="2">
        <f>BILANCA!E54</f>
        <v>60540.55</v>
      </c>
      <c r="E1059" s="2">
        <v>0</v>
      </c>
      <c r="F1059" s="2">
        <v>0</v>
      </c>
      <c r="G1059" s="3">
        <f t="shared" si="38"/>
        <v>8840.756400000002</v>
      </c>
      <c r="H1059" s="3">
        <f t="shared" si="35"/>
        <v>0.94999999999708962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59342.5</v>
      </c>
      <c r="D1060" s="2">
        <f>BILANCA!E55</f>
        <v>60540.55</v>
      </c>
      <c r="E1060" s="2">
        <v>0</v>
      </c>
      <c r="F1060" s="2">
        <v>0</v>
      </c>
      <c r="G1060" s="3">
        <f t="shared" si="38"/>
        <v>9021.18</v>
      </c>
      <c r="H1060" s="3">
        <f t="shared" si="35"/>
        <v>0.94999999999708962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162683.15999999997</v>
      </c>
      <c r="D1074" s="2">
        <f>BILANCA!E69</f>
        <v>221830.87999999998</v>
      </c>
      <c r="E1074" s="2">
        <v>0</v>
      </c>
      <c r="F1074" s="2">
        <v>0</v>
      </c>
      <c r="G1074" s="3">
        <f t="shared" si="38"/>
        <v>38806.07488</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22569.46</v>
      </c>
      <c r="D1075" s="2">
        <f>BILANCA!E70</f>
        <v>0</v>
      </c>
      <c r="E1075" s="2">
        <v>0</v>
      </c>
      <c r="F1075" s="2">
        <v>0</v>
      </c>
      <c r="G1075" s="3">
        <f t="shared" si="38"/>
        <v>1467.0148999999999</v>
      </c>
      <c r="H1075" s="3">
        <f t="shared" si="35"/>
        <v>0.45999999999912689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22266.37</v>
      </c>
      <c r="D1076" s="2">
        <f>BILANCA!E71</f>
        <v>0</v>
      </c>
      <c r="E1076" s="2">
        <v>0</v>
      </c>
      <c r="F1076" s="2">
        <v>0</v>
      </c>
      <c r="G1076" s="3">
        <f t="shared" si="38"/>
        <v>1469.58042</v>
      </c>
      <c r="H1076" s="3">
        <f t="shared" si="35"/>
        <v>0.36999999999898137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22266.37</v>
      </c>
      <c r="D1078" s="2">
        <f>BILANCA!E73</f>
        <v>0</v>
      </c>
      <c r="E1078" s="2">
        <v>0</v>
      </c>
      <c r="F1078" s="2">
        <v>0</v>
      </c>
      <c r="G1078" s="3">
        <f t="shared" si="38"/>
        <v>1514.1131600000001</v>
      </c>
      <c r="H1078" s="3">
        <f t="shared" si="35"/>
        <v>0.36999999999898137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303.08999999999997</v>
      </c>
      <c r="D1085" s="2">
        <f>BILANCA!E80</f>
        <v>0</v>
      </c>
      <c r="E1085" s="2">
        <v>0</v>
      </c>
      <c r="F1085" s="2">
        <v>0</v>
      </c>
      <c r="G1085" s="3">
        <f t="shared" si="38"/>
        <v>22.731749999999998</v>
      </c>
      <c r="H1085" s="3">
        <f t="shared" si="35"/>
        <v>8.9999999999974989E-2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8398.6299999999992</v>
      </c>
      <c r="D1087" s="2">
        <f>BILANCA!E82</f>
        <v>1184.31</v>
      </c>
      <c r="E1087" s="2">
        <v>0</v>
      </c>
      <c r="F1087" s="2">
        <v>0</v>
      </c>
      <c r="G1087" s="3">
        <f t="shared" si="38"/>
        <v>829.07824999999991</v>
      </c>
      <c r="H1087" s="3">
        <f t="shared" si="35"/>
        <v>0.68000000000074579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8398.6299999999992</v>
      </c>
      <c r="D1092" s="2">
        <f>BILANCA!E87</f>
        <v>1184.31</v>
      </c>
      <c r="E1092" s="2">
        <v>0</v>
      </c>
      <c r="F1092" s="2">
        <v>0</v>
      </c>
      <c r="G1092" s="3">
        <f t="shared" si="38"/>
        <v>882.91449999999998</v>
      </c>
      <c r="H1092" s="3">
        <f t="shared" si="35"/>
        <v>0.68000000000074579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400.10999999999996</v>
      </c>
      <c r="D1152" s="2">
        <f>BILANCA!E147</f>
        <v>220642.61</v>
      </c>
      <c r="E1152" s="2">
        <v>0</v>
      </c>
      <c r="F1152" s="2">
        <v>0</v>
      </c>
      <c r="G1152" s="3">
        <f t="shared" si="38"/>
        <v>62719.316859999992</v>
      </c>
      <c r="H1152" s="3">
        <f t="shared" si="41"/>
        <v>0.50000000001392664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396.15</v>
      </c>
      <c r="D1155" s="2">
        <f>BILANCA!E150</f>
        <v>188417.94</v>
      </c>
      <c r="E1155" s="2">
        <v>0</v>
      </c>
      <c r="F1155" s="2">
        <v>0</v>
      </c>
      <c r="G1155" s="3">
        <f t="shared" si="38"/>
        <v>54698.644349999995</v>
      </c>
      <c r="H1155" s="3">
        <f t="shared" si="41"/>
        <v>0.20999999999764896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137961.06</v>
      </c>
      <c r="E1161" s="2">
        <v>0</v>
      </c>
      <c r="F1161" s="2">
        <v>0</v>
      </c>
      <c r="G1161" s="3">
        <f t="shared" si="38"/>
        <v>41664.240119999995</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396.15</v>
      </c>
      <c r="D1162" s="2">
        <f>BILANCA!E157</f>
        <v>0</v>
      </c>
      <c r="E1162" s="2">
        <v>0</v>
      </c>
      <c r="F1162" s="2">
        <v>0</v>
      </c>
      <c r="G1162" s="3">
        <f>B1162/1000*C1162+B1162/500*D1162</f>
        <v>60.214799999999997</v>
      </c>
      <c r="H1162" s="3">
        <f>ABS(C1162-ROUND(C1162,0))+ABS(D1162-ROUND(D1162,0))</f>
        <v>0.14999999999997726</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50456.88</v>
      </c>
      <c r="E1163" s="2">
        <v>0</v>
      </c>
      <c r="F1163" s="2">
        <v>0</v>
      </c>
      <c r="G1163" s="3">
        <f t="shared" si="38"/>
        <v>15439.805279999999</v>
      </c>
      <c r="H1163" s="3">
        <f t="shared" si="41"/>
        <v>0.12000000000261934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3.96</v>
      </c>
      <c r="D1166" s="2">
        <f>BILANCA!E161</f>
        <v>0</v>
      </c>
      <c r="E1166" s="2">
        <v>0</v>
      </c>
      <c r="F1166" s="2">
        <v>0</v>
      </c>
      <c r="G1166" s="3">
        <f t="shared" si="38"/>
        <v>0.61775999999999998</v>
      </c>
      <c r="H1166" s="3">
        <f t="shared" si="41"/>
        <v>4.0000000000000036E-2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32224.67</v>
      </c>
      <c r="E1167" s="2">
        <v>0</v>
      </c>
      <c r="F1167" s="2">
        <v>0</v>
      </c>
      <c r="G1167" s="3">
        <f t="shared" si="38"/>
        <v>10118.54638</v>
      </c>
      <c r="H1167" s="3">
        <f t="shared" si="41"/>
        <v>0.33000000000174623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3.96</v>
      </c>
      <c r="E1170" s="2">
        <v>0</v>
      </c>
      <c r="F1170" s="2">
        <v>0</v>
      </c>
      <c r="G1170" s="3">
        <f t="shared" si="38"/>
        <v>1.2672000000000001</v>
      </c>
      <c r="H1170" s="3">
        <f t="shared" si="41"/>
        <v>4.0000000000000036E-2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3.96</v>
      </c>
      <c r="E1172" s="2">
        <v>0</v>
      </c>
      <c r="F1172" s="2">
        <v>0</v>
      </c>
      <c r="G1172" s="3">
        <f t="shared" si="38"/>
        <v>1.28304</v>
      </c>
      <c r="H1172" s="3">
        <f t="shared" si="41"/>
        <v>4.0000000000000036E-2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131314.96</v>
      </c>
      <c r="D1176" s="2">
        <f>BILANCA!E171</f>
        <v>0</v>
      </c>
      <c r="E1176" s="2">
        <v>0</v>
      </c>
      <c r="F1176" s="2">
        <v>0</v>
      </c>
      <c r="G1176" s="3">
        <f t="shared" si="38"/>
        <v>21798.283360000001</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131314.96</v>
      </c>
      <c r="D1179" s="2">
        <f>BILANCA!E174</f>
        <v>0</v>
      </c>
      <c r="E1179" s="2">
        <v>0</v>
      </c>
      <c r="F1179" s="2">
        <v>0</v>
      </c>
      <c r="G1179" s="3">
        <f t="shared" si="38"/>
        <v>22192.22824</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484032.11</v>
      </c>
      <c r="D1180" s="2">
        <f>BILANCA!E176</f>
        <v>571739.99</v>
      </c>
      <c r="E1180" s="2">
        <v>0</v>
      </c>
      <c r="F1180" s="2">
        <v>0</v>
      </c>
      <c r="G1180" s="3">
        <f t="shared" si="38"/>
        <v>276677.05530000001</v>
      </c>
      <c r="H1180" s="3">
        <f t="shared" si="41"/>
        <v>0.11999999999534339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141760.5</v>
      </c>
      <c r="D1181" s="2">
        <f>BILANCA!E177</f>
        <v>202263.86</v>
      </c>
      <c r="E1181" s="2">
        <v>0</v>
      </c>
      <c r="F1181" s="2">
        <v>0</v>
      </c>
      <c r="G1181" s="3">
        <f t="shared" si="38"/>
        <v>93415.28562000001</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141760.5</v>
      </c>
      <c r="D1182" s="2">
        <f>BILANCA!E178</f>
        <v>143228.15</v>
      </c>
      <c r="E1182" s="2">
        <v>0</v>
      </c>
      <c r="F1182" s="2">
        <v>0</v>
      </c>
      <c r="G1182" s="3">
        <f t="shared" si="38"/>
        <v>73653.289599999989</v>
      </c>
      <c r="H1182" s="3">
        <f t="shared" si="41"/>
        <v>0.64999999999417923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131199.78</v>
      </c>
      <c r="D1183" s="2">
        <f>BILANCA!E179</f>
        <v>137793.88</v>
      </c>
      <c r="E1183" s="2">
        <v>0</v>
      </c>
      <c r="F1183" s="2">
        <v>0</v>
      </c>
      <c r="G1183" s="3">
        <f t="shared" si="38"/>
        <v>70374.244420000003</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4969.37</v>
      </c>
      <c r="E1184" s="2">
        <v>0</v>
      </c>
      <c r="F1184" s="2">
        <v>0</v>
      </c>
      <c r="G1184" s="3">
        <f t="shared" si="38"/>
        <v>1729.3407599999998</v>
      </c>
      <c r="H1184" s="3">
        <f t="shared" si="41"/>
        <v>0.36999999999989086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10560.72</v>
      </c>
      <c r="D1200" s="2">
        <f>BILANCA!E196</f>
        <v>464.9</v>
      </c>
      <c r="E1200" s="2">
        <v>0</v>
      </c>
      <c r="F1200" s="2">
        <v>0</v>
      </c>
      <c r="G1200" s="3">
        <f t="shared" si="38"/>
        <v>2183.1987999999997</v>
      </c>
      <c r="H1200" s="3">
        <f t="shared" si="41"/>
        <v>0.38000000000067757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2300</v>
      </c>
      <c r="E1201" s="2">
        <v>0</v>
      </c>
      <c r="F1201" s="2">
        <v>0</v>
      </c>
      <c r="G1201" s="3">
        <f t="shared" si="38"/>
        <v>878.6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2300</v>
      </c>
      <c r="E1203" s="2">
        <v>0</v>
      </c>
      <c r="F1203" s="2">
        <v>0</v>
      </c>
      <c r="G1203" s="3">
        <f t="shared" si="44"/>
        <v>887.80000000000007</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56735.71</v>
      </c>
      <c r="E1251" s="2">
        <v>0</v>
      </c>
      <c r="F1251" s="2">
        <v>0</v>
      </c>
      <c r="G1251" s="3">
        <f>B1251/1000*C1251+B1251/500*D1251</f>
        <v>27346.612219999999</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342271.61</v>
      </c>
      <c r="D1255" s="2">
        <f>BILANCA!E251</f>
        <v>369476.13</v>
      </c>
      <c r="E1255" s="2">
        <v>0</v>
      </c>
      <c r="F1255" s="2">
        <v>0</v>
      </c>
      <c r="G1255" s="3">
        <f t="shared" si="38"/>
        <v>264899.84814999998</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321465.55</v>
      </c>
      <c r="D1256" s="2">
        <f>BILANCA!E252</f>
        <v>349909.11</v>
      </c>
      <c r="E1256" s="2">
        <v>0</v>
      </c>
      <c r="F1256" s="2">
        <v>0</v>
      </c>
      <c r="G1256" s="3">
        <f t="shared" si="38"/>
        <v>251235.80741999997</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321465.55</v>
      </c>
      <c r="D1257" s="2">
        <f>BILANCA!E253</f>
        <v>349909.11</v>
      </c>
      <c r="E1257" s="2">
        <v>0</v>
      </c>
      <c r="F1257" s="2">
        <v>0</v>
      </c>
      <c r="G1257" s="3">
        <f t="shared" si="38"/>
        <v>252257.09119000001</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20769.37000000001</v>
      </c>
      <c r="D1259" s="2">
        <f>BILANCA!E255</f>
        <v>-170774.12</v>
      </c>
      <c r="E1259" s="2">
        <v>0</v>
      </c>
      <c r="F1259" s="2">
        <v>0</v>
      </c>
      <c r="G1259" s="3">
        <f t="shared" si="38"/>
        <v>-79873.93862999999</v>
      </c>
      <c r="H1259" s="3">
        <f t="shared" si="41"/>
        <v>0.49000000000523869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124661.16</v>
      </c>
      <c r="D1260" s="2">
        <f>BILANCA!E256</f>
        <v>0</v>
      </c>
      <c r="E1260" s="2">
        <v>0</v>
      </c>
      <c r="F1260" s="2">
        <v>0</v>
      </c>
      <c r="G1260" s="3">
        <f t="shared" si="38"/>
        <v>31165.29</v>
      </c>
      <c r="H1260" s="3">
        <f t="shared" si="41"/>
        <v>0.16000000000349246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124661.16</v>
      </c>
      <c r="D1261" s="2">
        <f>BILANCA!E257</f>
        <v>0</v>
      </c>
      <c r="E1261" s="2">
        <v>0</v>
      </c>
      <c r="F1261" s="2">
        <v>0</v>
      </c>
      <c r="G1261" s="3">
        <f t="shared" si="38"/>
        <v>31289.951160000001</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103891.79</v>
      </c>
      <c r="D1264" s="2">
        <f>BILANCA!E260</f>
        <v>170774.12</v>
      </c>
      <c r="E1264" s="2">
        <v>0</v>
      </c>
      <c r="F1264" s="2">
        <v>0</v>
      </c>
      <c r="G1264" s="3">
        <f t="shared" si="38"/>
        <v>113141.76762</v>
      </c>
      <c r="H1264" s="3">
        <f t="shared" si="41"/>
        <v>0.33000000000174623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62002.11</v>
      </c>
      <c r="E1265" s="2">
        <v>0</v>
      </c>
      <c r="F1265" s="2">
        <v>0</v>
      </c>
      <c r="G1265" s="3">
        <f t="shared" si="38"/>
        <v>31621.076100000002</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103891.79</v>
      </c>
      <c r="D1266" s="2">
        <f>BILANCA!E262</f>
        <v>108772.01</v>
      </c>
      <c r="E1266" s="2">
        <v>0</v>
      </c>
      <c r="F1266" s="2">
        <v>0</v>
      </c>
      <c r="G1266" s="3">
        <f t="shared" si="38"/>
        <v>82287.567360000001</v>
      </c>
      <c r="H1266" s="3">
        <f t="shared" si="41"/>
        <v>0.22000000000116415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29.41</v>
      </c>
      <c r="D1278" s="2">
        <f>BILANCA!E274</f>
        <v>190333.86000000002</v>
      </c>
      <c r="E1278" s="2">
        <v>0</v>
      </c>
      <c r="F1278" s="2">
        <v>0</v>
      </c>
      <c r="G1278" s="3">
        <f t="shared" si="38"/>
        <v>102026.83084000001</v>
      </c>
      <c r="H1278" s="3">
        <f t="shared" si="41"/>
        <v>0.54999999998486615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190333.86000000002</v>
      </c>
      <c r="E1281" s="2">
        <v>0</v>
      </c>
      <c r="F1281" s="2">
        <v>0</v>
      </c>
      <c r="G1281" s="3">
        <f t="shared" si="48"/>
        <v>103160.95212000002</v>
      </c>
      <c r="H1281" s="3">
        <f t="shared" si="49"/>
        <v>0.13999999998486601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139876.98000000001</v>
      </c>
      <c r="E1287" s="2">
        <v>0</v>
      </c>
      <c r="F1287" s="2">
        <v>0</v>
      </c>
      <c r="G1287" s="3">
        <f t="shared" si="48"/>
        <v>77491.846920000011</v>
      </c>
      <c r="H1287" s="3">
        <f t="shared" si="49"/>
        <v>1.9999999989522621E-2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50456.88</v>
      </c>
      <c r="E1289" s="2">
        <v>0</v>
      </c>
      <c r="F1289" s="2">
        <v>0</v>
      </c>
      <c r="G1289" s="3">
        <f t="shared" si="48"/>
        <v>28154.939040000001</v>
      </c>
      <c r="H1289" s="3">
        <f t="shared" si="49"/>
        <v>0.12000000000261934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29.41</v>
      </c>
      <c r="D1292" s="2">
        <f>BILANCA!E288</f>
        <v>0</v>
      </c>
      <c r="E1292" s="2">
        <v>0</v>
      </c>
      <c r="F1292" s="2">
        <v>0</v>
      </c>
      <c r="G1292" s="3">
        <f t="shared" si="48"/>
        <v>8.2936199999999989</v>
      </c>
      <c r="H1292" s="3">
        <f t="shared" si="49"/>
        <v>0.41000000000000014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7.28</v>
      </c>
      <c r="D1295" s="2">
        <f>BILANCA!E291</f>
        <v>7.28</v>
      </c>
      <c r="E1295" s="2">
        <v>0</v>
      </c>
      <c r="F1295" s="2">
        <v>0</v>
      </c>
      <c r="G1295" s="3">
        <f t="shared" si="38"/>
        <v>6.2243999999999993</v>
      </c>
      <c r="H1295" s="3">
        <f t="shared" si="41"/>
        <v>0.5600000000000005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7.28</v>
      </c>
      <c r="D1297" s="2">
        <f>BILANCA!E293</f>
        <v>7.28</v>
      </c>
      <c r="E1297" s="2">
        <v>0</v>
      </c>
      <c r="F1297" s="2">
        <v>0</v>
      </c>
      <c r="G1297" s="3">
        <f t="shared" si="50"/>
        <v>6.2680800000000003</v>
      </c>
      <c r="H1297" s="3">
        <f t="shared" si="51"/>
        <v>0.5600000000000005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34068.89</v>
      </c>
      <c r="D1301" s="2">
        <f>BILANCA!E297</f>
        <v>104214.89</v>
      </c>
      <c r="E1301" s="2">
        <v>0</v>
      </c>
      <c r="F1301" s="2">
        <v>0</v>
      </c>
      <c r="G1301" s="3">
        <f t="shared" si="38"/>
        <v>70567.112969999987</v>
      </c>
      <c r="H1301" s="3">
        <f t="shared" si="41"/>
        <v>0.22000000000116415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34068.89</v>
      </c>
      <c r="D1302" s="2">
        <f>BILANCA!E298</f>
        <v>104214.89</v>
      </c>
      <c r="E1302" s="2">
        <v>0</v>
      </c>
      <c r="F1302" s="2">
        <v>0</v>
      </c>
      <c r="G1302" s="3">
        <f t="shared" si="38"/>
        <v>70809.611640000003</v>
      </c>
      <c r="H1302" s="3">
        <f t="shared" si="41"/>
        <v>0.22000000000116415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400.11</v>
      </c>
      <c r="D1306" s="2">
        <f>BILANCA!E303</f>
        <v>220642.61</v>
      </c>
      <c r="E1306" s="2">
        <v>0</v>
      </c>
      <c r="F1306" s="2">
        <v>0</v>
      </c>
      <c r="G1306" s="3">
        <f t="shared" si="38"/>
        <v>130738.85767999999</v>
      </c>
      <c r="H1306" s="3">
        <f t="shared" si="41"/>
        <v>0.50000000001398348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3.96</v>
      </c>
      <c r="E1309" s="2">
        <v>0</v>
      </c>
      <c r="F1309" s="2">
        <v>0</v>
      </c>
      <c r="G1309" s="3">
        <f t="shared" si="52"/>
        <v>2.36808</v>
      </c>
      <c r="H1309" s="3">
        <f t="shared" si="41"/>
        <v>4.0000000000000036E-2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8398.6299999999992</v>
      </c>
      <c r="D1311" s="2">
        <f>BILANCA!E308</f>
        <v>1184.31</v>
      </c>
      <c r="E1311" s="2">
        <v>0</v>
      </c>
      <c r="F1311" s="2">
        <v>0</v>
      </c>
      <c r="G1311" s="3">
        <f t="shared" si="52"/>
        <v>3240.9422499999996</v>
      </c>
      <c r="H1311" s="3">
        <f t="shared" si="41"/>
        <v>0.68000000000074579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396.15</v>
      </c>
      <c r="D1326" s="2">
        <f>BILANCA!E323</f>
        <v>0</v>
      </c>
      <c r="E1326" s="2">
        <v>0</v>
      </c>
      <c r="F1326" s="2">
        <v>0</v>
      </c>
      <c r="G1326" s="3">
        <f t="shared" ref="G1326:G1337" si="55">B1326/1000*C1326+B1326/500*D1326</f>
        <v>125.18339999999999</v>
      </c>
      <c r="H1326" s="3">
        <f t="shared" ref="H1326:H1337" si="56">ABS(C1326-ROUND(C1326,0))+ABS(D1326-ROUND(D1326,0))</f>
        <v>0.14999999999997726</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32224.67</v>
      </c>
      <c r="E1338" s="2">
        <v>0</v>
      </c>
      <c r="F1338" s="2">
        <v>0</v>
      </c>
      <c r="G1338" s="3">
        <f t="shared" si="52"/>
        <v>21139.383519999999</v>
      </c>
      <c r="H1338" s="3">
        <f t="shared" si="41"/>
        <v>0.33000000000174623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10560.72</v>
      </c>
      <c r="D1339" s="2">
        <f>BILANCA!E336</f>
        <v>464.9</v>
      </c>
      <c r="E1339" s="2">
        <v>0</v>
      </c>
      <c r="F1339" s="2">
        <v>0</v>
      </c>
      <c r="G1339" s="3">
        <f t="shared" si="52"/>
        <v>3780.3810800000001</v>
      </c>
      <c r="H1339" s="3">
        <f t="shared" si="41"/>
        <v>0.38000000000067757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131199.78</v>
      </c>
      <c r="D1340" s="2">
        <f>BILANCA!E337</f>
        <v>142763.25</v>
      </c>
      <c r="E1340" s="2">
        <v>0</v>
      </c>
      <c r="F1340" s="2">
        <v>0</v>
      </c>
      <c r="G1340" s="3">
        <f t="shared" si="52"/>
        <v>137519.67240000001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2300</v>
      </c>
      <c r="E1342" s="2">
        <v>0</v>
      </c>
      <c r="F1342" s="2">
        <v>0</v>
      </c>
      <c r="G1342" s="3">
        <f t="shared" si="52"/>
        <v>1527.2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10560.72</v>
      </c>
      <c r="D1347" s="2">
        <f>BILANCA!E344</f>
        <v>464.9</v>
      </c>
      <c r="E1347" s="2">
        <v>0</v>
      </c>
      <c r="F1347" s="2">
        <v>0</v>
      </c>
      <c r="G1347" s="3">
        <f t="shared" si="52"/>
        <v>3872.3052400000001</v>
      </c>
      <c r="H1347" s="3">
        <f t="shared" si="41"/>
        <v>0.38000000000067757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56735.71</v>
      </c>
      <c r="E1378" s="2">
        <v>0</v>
      </c>
      <c r="F1378" s="2">
        <v>0</v>
      </c>
      <c r="G1378" s="3">
        <f t="shared" si="59"/>
        <v>41757.482559999997</v>
      </c>
      <c r="H1378" s="3">
        <f t="shared" si="60"/>
        <v>0.29000000000087311</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34068.89</v>
      </c>
      <c r="D1390" s="2">
        <f>BILANCA!E387</f>
        <v>34068.89</v>
      </c>
      <c r="E1390" s="2">
        <v>0</v>
      </c>
      <c r="F1390" s="2">
        <v>0</v>
      </c>
      <c r="G1390" s="3">
        <f t="shared" ref="G1390:G1399" si="61">B1390/1000*C1390+B1390/500*D1390</f>
        <v>38838.534599999999</v>
      </c>
      <c r="H1390" s="3">
        <f t="shared" ref="H1390:H1399" si="62">ABS(C1390-ROUND(C1390,0))+ABS(D1390-ROUND(D1390,0))</f>
        <v>0.22000000000116415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70146</v>
      </c>
      <c r="E1399" s="2">
        <v>0</v>
      </c>
      <c r="F1399" s="2">
        <v>0</v>
      </c>
      <c r="G1399" s="3">
        <f t="shared" si="61"/>
        <v>54573.588000000003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1878165.25</v>
      </c>
      <c r="D1510" s="2">
        <f>'RAS-funkcijski'!E114</f>
        <v>2076883.07</v>
      </c>
      <c r="E1510" s="2">
        <v>0</v>
      </c>
      <c r="F1510" s="2">
        <v>0</v>
      </c>
      <c r="G1510" s="3">
        <f t="shared" si="52"/>
        <v>663512.45290000003</v>
      </c>
      <c r="H1510" s="3">
        <f t="shared" si="63"/>
        <v>0.32000000006519258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1878165.25</v>
      </c>
      <c r="D1514" s="2">
        <f>'RAS-funkcijski'!E118</f>
        <v>2076883.07</v>
      </c>
      <c r="E1514" s="2">
        <v>0</v>
      </c>
      <c r="F1514" s="2">
        <v>0</v>
      </c>
      <c r="G1514" s="3">
        <f t="shared" si="52"/>
        <v>687640.17846000008</v>
      </c>
      <c r="H1514" s="3">
        <f t="shared" si="63"/>
        <v>0.32000000006519258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1878165.25</v>
      </c>
      <c r="D1516" s="2">
        <f>'RAS-funkcijski'!E120</f>
        <v>2076883.07</v>
      </c>
      <c r="E1516" s="2">
        <v>0</v>
      </c>
      <c r="F1516" s="2">
        <v>0</v>
      </c>
      <c r="G1516" s="3">
        <f t="shared" si="52"/>
        <v>699704.04124000005</v>
      </c>
      <c r="H1516" s="3">
        <f t="shared" si="63"/>
        <v>0.32000000006519258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1878165.25</v>
      </c>
      <c r="D1537" s="14">
        <f>'RAS-funkcijski'!E141</f>
        <v>2076883.07</v>
      </c>
      <c r="E1537" s="14">
        <v>0</v>
      </c>
      <c r="F1537" s="14">
        <v>0</v>
      </c>
      <c r="G1537" s="15">
        <f t="shared" si="52"/>
        <v>826374.60043000011</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31129.29</v>
      </c>
      <c r="E1538" s="7">
        <v>0</v>
      </c>
      <c r="F1538" s="7">
        <v>0</v>
      </c>
      <c r="G1538" s="8">
        <f t="shared" si="52"/>
        <v>62.258580000000002</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31129.29</v>
      </c>
      <c r="E1539" s="2">
        <v>0</v>
      </c>
      <c r="F1539" s="2">
        <v>0</v>
      </c>
      <c r="G1539" s="3">
        <f t="shared" si="52"/>
        <v>124.51716</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31129.29</v>
      </c>
      <c r="E1540" s="2">
        <v>0</v>
      </c>
      <c r="F1540" s="2">
        <v>0</v>
      </c>
      <c r="G1540" s="3">
        <f t="shared" si="52"/>
        <v>186.77574000000001</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31129.29</v>
      </c>
      <c r="E1542" s="2">
        <v>0</v>
      </c>
      <c r="F1542" s="2">
        <v>0</v>
      </c>
      <c r="G1542" s="3">
        <f t="shared" si="52"/>
        <v>311.29290000000003</v>
      </c>
      <c r="H1542" s="3">
        <f t="shared" si="63"/>
        <v>0.29000000000087311</v>
      </c>
      <c r="I1542" s="11">
        <f t="shared" si="64"/>
        <v>90.274941000271809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141760.5</v>
      </c>
      <c r="D1582" s="7"/>
      <c r="E1582" s="7">
        <v>0</v>
      </c>
      <c r="F1582" s="7">
        <v>0</v>
      </c>
      <c r="G1582" s="8">
        <f t="shared" ref="G1582:G1686" si="70">B1582/1000*C1582</f>
        <v>141.76050000000001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2206572.39</v>
      </c>
      <c r="D1583" s="2">
        <v>0</v>
      </c>
      <c r="E1583" s="2">
        <v>0</v>
      </c>
      <c r="F1583" s="2">
        <v>0</v>
      </c>
      <c r="G1583" s="3">
        <f t="shared" si="70"/>
        <v>4413.1447800000005</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2089448.3</v>
      </c>
      <c r="D1585" s="2">
        <v>0</v>
      </c>
      <c r="E1585" s="2">
        <v>0</v>
      </c>
      <c r="F1585" s="2">
        <v>0</v>
      </c>
      <c r="G1585" s="3">
        <f t="shared" si="70"/>
        <v>8357.7932000000001</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1664889.31</v>
      </c>
      <c r="D1586" s="2">
        <v>0</v>
      </c>
      <c r="E1586" s="2">
        <v>0</v>
      </c>
      <c r="F1586" s="2">
        <v>0</v>
      </c>
      <c r="G1586" s="3">
        <f t="shared" si="70"/>
        <v>8324.4465500000006</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417096.39</v>
      </c>
      <c r="D1587" s="2">
        <v>0</v>
      </c>
      <c r="E1587" s="2">
        <v>0</v>
      </c>
      <c r="F1587" s="2">
        <v>0</v>
      </c>
      <c r="G1587" s="3">
        <f t="shared" si="70"/>
        <v>2502.57834</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1050.1600000000001</v>
      </c>
      <c r="D1588" s="2">
        <v>0</v>
      </c>
      <c r="E1588" s="2">
        <v>0</v>
      </c>
      <c r="F1588" s="2">
        <v>0</v>
      </c>
      <c r="G1588" s="3">
        <f t="shared" si="70"/>
        <v>7.3511200000000008</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6412.44</v>
      </c>
      <c r="D1593" s="2">
        <v>0</v>
      </c>
      <c r="E1593" s="2">
        <v>0</v>
      </c>
      <c r="F1593" s="2">
        <v>0</v>
      </c>
      <c r="G1593" s="3">
        <f t="shared" si="70"/>
        <v>76.949280000000002</v>
      </c>
      <c r="H1593" s="3">
        <f t="shared" si="71"/>
        <v>0.43999999999959982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59922.15</v>
      </c>
      <c r="D1594" s="2">
        <v>0</v>
      </c>
      <c r="E1594" s="2">
        <v>0</v>
      </c>
      <c r="F1594" s="2">
        <v>0</v>
      </c>
      <c r="G1594" s="3">
        <f t="shared" si="70"/>
        <v>778.98794999999996</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57201.94</v>
      </c>
      <c r="D1601" s="2">
        <v>0</v>
      </c>
      <c r="E1601" s="2">
        <v>0</v>
      </c>
      <c r="F1601" s="2">
        <v>0</v>
      </c>
      <c r="G1601" s="3">
        <f>B1601/1000*C1601</f>
        <v>1144.0388</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2146069.0299999998</v>
      </c>
      <c r="D1602" s="2">
        <v>0</v>
      </c>
      <c r="E1602" s="2">
        <v>0</v>
      </c>
      <c r="F1602" s="2">
        <v>0</v>
      </c>
      <c r="G1602" s="3">
        <f t="shared" si="70"/>
        <v>45067.449629999996</v>
      </c>
      <c r="H1602" s="3">
        <f t="shared" si="71"/>
        <v>2.9999999795109034E-2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2087980.65</v>
      </c>
      <c r="D1604" s="2">
        <v>0</v>
      </c>
      <c r="E1604" s="2">
        <v>0</v>
      </c>
      <c r="F1604" s="2">
        <v>0</v>
      </c>
      <c r="G1604" s="3">
        <f t="shared" si="70"/>
        <v>48023.554949999998</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1658295.21</v>
      </c>
      <c r="D1605" s="2">
        <v>0</v>
      </c>
      <c r="E1605" s="2">
        <v>0</v>
      </c>
      <c r="F1605" s="2">
        <v>0</v>
      </c>
      <c r="G1605" s="3">
        <f t="shared" si="70"/>
        <v>39799.085039999998</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412048.92</v>
      </c>
      <c r="D1606" s="2">
        <v>0</v>
      </c>
      <c r="E1606" s="2">
        <v>0</v>
      </c>
      <c r="F1606" s="2">
        <v>0</v>
      </c>
      <c r="G1606" s="3">
        <f t="shared" si="70"/>
        <v>10301.223</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1050.1600000000001</v>
      </c>
      <c r="D1607" s="2">
        <v>0</v>
      </c>
      <c r="E1607" s="2">
        <v>0</v>
      </c>
      <c r="F1607" s="2">
        <v>0</v>
      </c>
      <c r="G1607" s="3">
        <f t="shared" si="70"/>
        <v>27.30416</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16586.36</v>
      </c>
      <c r="D1612" s="2">
        <v>0</v>
      </c>
      <c r="E1612" s="2">
        <v>0</v>
      </c>
      <c r="F1612" s="2">
        <v>0</v>
      </c>
      <c r="G1612" s="3">
        <f t="shared" si="70"/>
        <v>514.17715999999996</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57622.15</v>
      </c>
      <c r="D1613" s="2">
        <v>0</v>
      </c>
      <c r="E1613" s="2">
        <v>0</v>
      </c>
      <c r="F1613" s="2">
        <v>0</v>
      </c>
      <c r="G1613" s="3">
        <f t="shared" si="70"/>
        <v>1843.9088000000002</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466.23</v>
      </c>
      <c r="D1620" s="2">
        <v>0</v>
      </c>
      <c r="E1620" s="2">
        <v>0</v>
      </c>
      <c r="F1620" s="2">
        <v>0</v>
      </c>
      <c r="G1620" s="3">
        <f>B1620/1000*C1620</f>
        <v>18.182970000000001</v>
      </c>
      <c r="H1620" s="3">
        <f>ABS(C1620-ROUND(C1620,0))</f>
        <v>0.23000000000001819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202263.86000000034</v>
      </c>
      <c r="D1621" s="2">
        <v>0</v>
      </c>
      <c r="E1621" s="2">
        <v>0</v>
      </c>
      <c r="F1621" s="2">
        <v>0</v>
      </c>
      <c r="G1621" s="3">
        <f t="shared" si="70"/>
        <v>8090.5544000000136</v>
      </c>
      <c r="H1621" s="3">
        <f t="shared" si="71"/>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56735.71</v>
      </c>
      <c r="D1622" s="2">
        <v>0</v>
      </c>
      <c r="E1622" s="2">
        <v>0</v>
      </c>
      <c r="F1622" s="2">
        <v>0</v>
      </c>
      <c r="G1622" s="3">
        <f t="shared" si="70"/>
        <v>2326.1641100000002</v>
      </c>
      <c r="H1622" s="3">
        <f t="shared" si="71"/>
        <v>0.29000000000087311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56735.71</v>
      </c>
      <c r="D1680" s="2">
        <v>0</v>
      </c>
      <c r="E1680" s="2">
        <v>0</v>
      </c>
      <c r="F1680" s="2">
        <v>0</v>
      </c>
      <c r="G1680" s="3">
        <f>B1680/1000*C1680</f>
        <v>5616.83529</v>
      </c>
      <c r="H1680" s="3">
        <f>ABS(C1680-ROUND(C1680,0))</f>
        <v>0.29000000000087311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145528.15</v>
      </c>
      <c r="D1681" s="2">
        <v>0</v>
      </c>
      <c r="E1681" s="2">
        <v>0</v>
      </c>
      <c r="F1681" s="2">
        <v>0</v>
      </c>
      <c r="G1681" s="3">
        <f t="shared" si="70"/>
        <v>14552.815000000001</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145528.15</v>
      </c>
      <c r="D1683" s="2">
        <v>0</v>
      </c>
      <c r="E1683" s="2">
        <v>0</v>
      </c>
      <c r="F1683" s="2">
        <v>0</v>
      </c>
      <c r="G1683" s="3">
        <f t="shared" si="70"/>
        <v>14843.871299999999</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2018</v>
      </c>
      <c r="B1" s="409"/>
      <c r="C1" s="409"/>
    </row>
    <row r="2" spans="1:16" ht="33" customHeight="1" x14ac:dyDescent="0.2">
      <c r="A2" s="410" t="s">
        <v>2019</v>
      </c>
      <c r="B2" s="411"/>
      <c r="C2" s="401"/>
      <c r="D2" s="5"/>
      <c r="E2" s="5"/>
      <c r="F2" s="5"/>
      <c r="G2" s="5"/>
      <c r="H2" s="5"/>
      <c r="I2" s="5"/>
      <c r="J2" s="5"/>
      <c r="K2" s="5"/>
      <c r="L2" s="5"/>
      <c r="M2" s="5"/>
      <c r="N2" s="5"/>
      <c r="O2" s="5"/>
      <c r="P2" s="5"/>
    </row>
    <row r="3" spans="1:16" ht="18.75" customHeight="1" x14ac:dyDescent="0.2">
      <c r="A3" s="222" t="s">
        <v>2020</v>
      </c>
      <c r="B3" s="412"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05" t="s">
        <v>2102</v>
      </c>
      <c r="C46" s="401"/>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398" t="s">
        <v>2126</v>
      </c>
      <c r="C58" s="399"/>
      <c r="D58" s="5"/>
      <c r="E58" s="5"/>
      <c r="F58" s="5"/>
      <c r="G58" s="5"/>
      <c r="H58" s="5"/>
      <c r="I58" s="5"/>
      <c r="J58" s="5"/>
      <c r="K58" s="5"/>
      <c r="L58" s="5"/>
      <c r="M58" s="5"/>
      <c r="N58" s="5"/>
      <c r="O58" s="5"/>
      <c r="P58" s="5"/>
    </row>
    <row r="59" spans="1:16" ht="46.5" customHeight="1" x14ac:dyDescent="0.2">
      <c r="A59" s="301" t="s">
        <v>2127</v>
      </c>
      <c r="B59" s="413" t="s">
        <v>2128</v>
      </c>
      <c r="C59" s="414"/>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4" t="s">
        <v>1969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6" t="s">
        <v>1971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18129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4" t="s">
        <v>1975</v>
      </c>
      <c r="F7" s="368" t="s">
        <v>1976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4"/>
      <c r="F8" s="348" t="s">
        <v>1979</v>
      </c>
      <c r="G8" s="34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1980</v>
      </c>
      <c r="G9" s="36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1981</v>
      </c>
      <c r="G10" s="34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4"/>
      <c r="F11" s="360" t="s">
        <v>1982</v>
      </c>
      <c r="G11" s="361"/>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4"/>
      <c r="F12" s="358" t="s">
        <v>1983</v>
      </c>
      <c r="G12" s="359"/>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4"/>
      <c r="F13" s="331" t="s">
        <v>1986</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1976</v>
      </c>
      <c r="B17" s="338" t="str">
        <f>'PR-RAS'!B6</f>
        <v>PRIHODI POSLOVANJA (šifre 61+62+63+64+65+66+67+68)</v>
      </c>
      <c r="C17" s="339"/>
      <c r="D17" s="339"/>
      <c r="E17" s="339"/>
      <c r="F17" s="340"/>
      <c r="G17" s="28" t="str">
        <f>'PR-RAS'!C6</f>
        <v>6</v>
      </c>
      <c r="H17" s="275">
        <f>'PR-RAS'!D6</f>
        <v>1812608.83</v>
      </c>
      <c r="I17" s="275">
        <f>'PR-RAS'!E6</f>
        <v>1885564.12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1875297.23</v>
      </c>
      <c r="I18" s="275">
        <f>'PR-RAS'!E152</f>
        <v>2016960.92</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20769.37000000017</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170774.1199999997</v>
      </c>
      <c r="J20" s="5"/>
      <c r="K20" s="5"/>
      <c r="L20" s="5"/>
      <c r="M20" s="5"/>
      <c r="N20" s="5"/>
      <c r="O20" s="5"/>
      <c r="P20" s="5"/>
      <c r="Q20" s="5"/>
      <c r="R20" s="5"/>
      <c r="S20" s="5"/>
      <c r="T20" s="5"/>
      <c r="U20" s="5"/>
      <c r="V20" s="5"/>
      <c r="W20" s="5"/>
    </row>
    <row r="21" spans="1:23" ht="29.25" customHeight="1" x14ac:dyDescent="0.2">
      <c r="A21" s="200" t="s">
        <v>1987</v>
      </c>
      <c r="B21" s="335" t="s">
        <v>8</v>
      </c>
      <c r="C21" s="336"/>
      <c r="D21" s="336"/>
      <c r="E21" s="336"/>
      <c r="F21" s="337"/>
      <c r="G21" s="201" t="s">
        <v>9</v>
      </c>
      <c r="H21" s="265" t="s">
        <v>1988</v>
      </c>
      <c r="I21" s="266" t="s">
        <v>1989</v>
      </c>
      <c r="J21" s="5"/>
      <c r="K21" s="5"/>
      <c r="L21" s="5"/>
      <c r="M21" s="5"/>
      <c r="N21" s="5"/>
      <c r="O21" s="5"/>
      <c r="P21" s="5"/>
      <c r="Q21" s="5"/>
      <c r="R21" s="5"/>
      <c r="S21" s="5"/>
      <c r="T21" s="5"/>
      <c r="U21" s="5"/>
      <c r="V21" s="5"/>
      <c r="W21" s="5"/>
    </row>
    <row r="22" spans="1:23" ht="12.75" customHeight="1" x14ac:dyDescent="0.2">
      <c r="A22" s="355" t="s">
        <v>1979</v>
      </c>
      <c r="B22" s="338" t="str">
        <f>BILANCA!B7</f>
        <v>Nefinancijska imovina (šifre 01+02+03+04+05+06)</v>
      </c>
      <c r="C22" s="339"/>
      <c r="D22" s="339"/>
      <c r="E22" s="339"/>
      <c r="F22" s="340"/>
      <c r="G22" s="126" t="str">
        <f>BILANCA!C7</f>
        <v>B002</v>
      </c>
      <c r="H22" s="275">
        <f>BILANCA!D7</f>
        <v>321348.94999999995</v>
      </c>
      <c r="I22" s="275">
        <f>BILANCA!E7</f>
        <v>349909.11</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162683.15999999997</v>
      </c>
      <c r="I23" s="275">
        <f>BILANCA!E69</f>
        <v>221830.87999999998</v>
      </c>
      <c r="J23" s="5"/>
      <c r="K23" s="5"/>
      <c r="L23" s="5"/>
      <c r="M23" s="5"/>
      <c r="N23" s="5"/>
      <c r="O23" s="5"/>
      <c r="P23" s="5"/>
      <c r="Q23" s="5"/>
      <c r="R23" s="5"/>
      <c r="S23" s="5"/>
      <c r="T23" s="5"/>
      <c r="U23" s="5"/>
      <c r="V23" s="5"/>
      <c r="W23" s="5"/>
    </row>
    <row r="24" spans="1:23" ht="12.75" customHeight="1" x14ac:dyDescent="0.2">
      <c r="A24" s="356"/>
      <c r="B24" s="341" t="str">
        <f>BILANCA!B177</f>
        <v xml:space="preserve">Obveze (šifre 23+24+25+26+27+29) </v>
      </c>
      <c r="C24" s="342"/>
      <c r="D24" s="342"/>
      <c r="E24" s="342"/>
      <c r="F24" s="343"/>
      <c r="G24" s="127" t="str">
        <f>BILANCA!C177</f>
        <v>2</v>
      </c>
      <c r="H24" s="275">
        <f>BILANCA!D177</f>
        <v>141760.5</v>
      </c>
      <c r="I24" s="275">
        <f>BILANCA!E177</f>
        <v>202263.86</v>
      </c>
      <c r="J24" s="5"/>
      <c r="K24" s="5"/>
      <c r="L24" s="5"/>
      <c r="M24" s="5"/>
      <c r="N24" s="5"/>
      <c r="O24" s="5"/>
      <c r="P24" s="5"/>
      <c r="Q24" s="5"/>
      <c r="R24" s="5"/>
      <c r="S24" s="5"/>
      <c r="T24" s="5"/>
      <c r="U24" s="5"/>
      <c r="V24" s="5"/>
      <c r="W24" s="5"/>
    </row>
    <row r="25" spans="1:23" ht="12.75" customHeight="1" x14ac:dyDescent="0.2">
      <c r="A25" s="357"/>
      <c r="B25" s="344" t="str">
        <f>BILANCA!B251</f>
        <v>Vlastiti izvori (šifre 91 + 922 - 93 + 96 + 97)</v>
      </c>
      <c r="C25" s="345"/>
      <c r="D25" s="345"/>
      <c r="E25" s="345"/>
      <c r="F25" s="346"/>
      <c r="G25" s="128" t="str">
        <f>BILANCA!C251</f>
        <v>9</v>
      </c>
      <c r="H25" s="275">
        <f>BILANCA!D251</f>
        <v>342271.61</v>
      </c>
      <c r="I25" s="275">
        <f>BILANCA!E251</f>
        <v>369476.13</v>
      </c>
      <c r="J25" s="5"/>
      <c r="K25" s="5"/>
      <c r="L25" s="5"/>
      <c r="M25" s="5"/>
      <c r="N25" s="5"/>
      <c r="O25" s="5"/>
      <c r="P25" s="5"/>
      <c r="Q25" s="5"/>
      <c r="R25" s="5"/>
      <c r="S25" s="5"/>
      <c r="T25" s="5"/>
      <c r="U25" s="5"/>
      <c r="V25" s="5"/>
      <c r="W25" s="5"/>
    </row>
    <row r="26" spans="1:23" ht="48" x14ac:dyDescent="0.2">
      <c r="A26" s="200" t="s">
        <v>1987</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1990</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1878165.25</v>
      </c>
      <c r="I30" s="275">
        <f>'RAS-funkcijski'!E114</f>
        <v>2076883.07</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1878165.25</v>
      </c>
      <c r="I31" s="275">
        <f>'RAS-funkcijski'!E141</f>
        <v>2076883.07</v>
      </c>
      <c r="J31" s="5"/>
      <c r="K31" s="5"/>
      <c r="L31" s="5"/>
      <c r="M31" s="5"/>
      <c r="N31" s="5"/>
      <c r="O31" s="5"/>
      <c r="P31" s="5"/>
      <c r="Q31" s="5"/>
      <c r="R31" s="5"/>
      <c r="S31" s="5"/>
      <c r="T31" s="5"/>
      <c r="U31" s="5"/>
      <c r="V31" s="5"/>
      <c r="W31" s="5"/>
    </row>
    <row r="32" spans="1:23" ht="29.25" customHeight="1" x14ac:dyDescent="0.2">
      <c r="A32" s="200" t="s">
        <v>1987</v>
      </c>
      <c r="B32" s="335" t="s">
        <v>8</v>
      </c>
      <c r="C32" s="336"/>
      <c r="D32" s="336"/>
      <c r="E32" s="336"/>
      <c r="F32" s="337"/>
      <c r="G32" s="201" t="s">
        <v>9</v>
      </c>
      <c r="H32" s="265" t="s">
        <v>1991</v>
      </c>
      <c r="I32" s="266" t="s">
        <v>1992</v>
      </c>
      <c r="J32" s="5"/>
      <c r="K32" s="5"/>
      <c r="L32" s="5"/>
      <c r="M32" s="5"/>
      <c r="N32" s="5"/>
      <c r="O32" s="5"/>
      <c r="P32" s="5"/>
      <c r="Q32" s="5"/>
      <c r="R32" s="5"/>
      <c r="S32" s="5"/>
      <c r="T32" s="5"/>
      <c r="U32" s="5"/>
      <c r="V32" s="5"/>
      <c r="W32" s="5"/>
    </row>
    <row r="33" spans="1:23" ht="12.75" customHeight="1" x14ac:dyDescent="0.2">
      <c r="A33" s="355" t="s">
        <v>1981</v>
      </c>
      <c r="B33" s="352" t="str">
        <f>'P-VRIO'!B5</f>
        <v>Promjene u vrijednosti i obujmu imovine (šifre 91511+91512)</v>
      </c>
      <c r="C33" s="339"/>
      <c r="D33" s="339"/>
      <c r="E33" s="339"/>
      <c r="F33" s="340"/>
      <c r="G33" s="126" t="str">
        <f>'P-VRIO'!C5</f>
        <v>9151</v>
      </c>
      <c r="H33" s="275">
        <f>'P-VRIO'!D5</f>
        <v>0</v>
      </c>
      <c r="I33" s="275">
        <f>'P-VRIO'!E5</f>
        <v>31129.29</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5" t="s">
        <v>8</v>
      </c>
      <c r="C37" s="336"/>
      <c r="D37" s="336"/>
      <c r="E37" s="336"/>
      <c r="F37" s="337"/>
      <c r="G37" s="201" t="s">
        <v>9</v>
      </c>
      <c r="H37" s="265" t="s">
        <v>1988</v>
      </c>
      <c r="I37" s="266" t="s">
        <v>1950</v>
      </c>
      <c r="J37" s="5"/>
      <c r="K37" s="5"/>
      <c r="L37" s="5"/>
      <c r="M37" s="5"/>
      <c r="N37" s="5"/>
      <c r="O37" s="5"/>
      <c r="P37" s="5"/>
      <c r="Q37" s="5"/>
      <c r="R37" s="5"/>
      <c r="S37" s="5"/>
      <c r="T37" s="5"/>
      <c r="U37" s="5"/>
      <c r="V37" s="5"/>
      <c r="W37" s="5"/>
    </row>
    <row r="38" spans="1:23" ht="12.75" customHeight="1" x14ac:dyDescent="0.2">
      <c r="A38" s="355" t="s">
        <v>1982</v>
      </c>
      <c r="B38" s="338" t="str">
        <f>OBVEZE!B5</f>
        <v>Stanje obveza 1. siječnja (=stanju obveza iz Izvještaja o obvezama na 31. prosinca prethodne godine)</v>
      </c>
      <c r="C38" s="339"/>
      <c r="D38" s="339"/>
      <c r="E38" s="339"/>
      <c r="F38" s="340"/>
      <c r="G38" s="126" t="str">
        <f>OBVEZE!C5</f>
        <v>V001</v>
      </c>
      <c r="H38" s="275">
        <f>OBVEZE!D5</f>
        <v>141760.5</v>
      </c>
      <c r="I38" s="275" t="s">
        <v>1993</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1993</v>
      </c>
      <c r="I39" s="275">
        <f>OBVEZE!D44</f>
        <v>202263.86000000034</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1993</v>
      </c>
      <c r="I40" s="275">
        <f>OBVEZE!D45</f>
        <v>56735.71</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1993</v>
      </c>
      <c r="I41" s="276">
        <f>OBVEZE!D104</f>
        <v>145528.15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67" priority="3" operator="equal">
      <formula>"DA"</formula>
    </cfRule>
  </conditionalFormatting>
  <conditionalFormatting sqref="I7:I12">
    <cfRule type="cellIs" dxfId="66" priority="2" operator="notEqual">
      <formula>"Nema"</formula>
    </cfRule>
  </conditionalFormatting>
  <conditionalFormatting sqref="I13">
    <cfRule type="cellIs" dxfId="6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4" t="s">
        <v>6</v>
      </c>
      <c r="B2" s="375"/>
      <c r="C2" s="375"/>
      <c r="D2" s="375"/>
      <c r="E2" s="375"/>
      <c r="F2" s="375"/>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1812608.83</v>
      </c>
      <c r="E6" s="60">
        <f>E7+E43+E49+E82+E106+E125+E134+E140</f>
        <v>1885564.12</v>
      </c>
      <c r="F6" s="45">
        <f t="shared" ref="F6:F132" si="0">IF(D6&lt;&gt;0,IF(E6/D6&gt;=100,"&gt;&gt;100",E6/D6*100),"-")</f>
        <v>104.02487777795942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1651522.4400000002</v>
      </c>
      <c r="E49" s="60">
        <f>E50+E53+E58+E61+E64+E68+E71+E74+E77</f>
        <v>1686239.09</v>
      </c>
      <c r="F49" s="45">
        <f t="shared" si="0"/>
        <v>102.10209980555879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4149.99</v>
      </c>
      <c r="F58" s="45" t="str">
        <f t="shared" si="0"/>
        <v>-</v>
      </c>
    </row>
    <row r="59" spans="1:6" ht="24" x14ac:dyDescent="0.2">
      <c r="A59" s="63">
        <v>6331</v>
      </c>
      <c r="B59" s="65" t="s">
        <v>121</v>
      </c>
      <c r="C59" s="247" t="s">
        <v>122</v>
      </c>
      <c r="D59" s="194">
        <v>0</v>
      </c>
      <c r="E59" s="326">
        <v>4149.99</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1613655.9200000002</v>
      </c>
      <c r="E68" s="60">
        <f t="shared" si="11"/>
        <v>1670917.27</v>
      </c>
      <c r="F68" s="45">
        <f t="shared" si="0"/>
        <v>103.54854769782642</v>
      </c>
    </row>
    <row r="69" spans="1:6" ht="12.75" customHeight="1" x14ac:dyDescent="0.2">
      <c r="A69" s="63" t="s">
        <v>141</v>
      </c>
      <c r="B69" s="64" t="s">
        <v>142</v>
      </c>
      <c r="C69" s="247" t="s">
        <v>141</v>
      </c>
      <c r="D69" s="194">
        <v>1612475.36</v>
      </c>
      <c r="E69" s="326">
        <v>1670697.61</v>
      </c>
      <c r="F69" s="45">
        <f t="shared" si="0"/>
        <v>103.61073734484849</v>
      </c>
    </row>
    <row r="70" spans="1:6" ht="24" x14ac:dyDescent="0.2">
      <c r="A70" s="63" t="s">
        <v>143</v>
      </c>
      <c r="B70" s="64" t="s">
        <v>144</v>
      </c>
      <c r="C70" s="247" t="s">
        <v>143</v>
      </c>
      <c r="D70" s="194">
        <v>1180.56</v>
      </c>
      <c r="E70" s="326">
        <v>219.66</v>
      </c>
      <c r="F70" s="45">
        <f t="shared" si="0"/>
        <v>18.606424069932913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31464</v>
      </c>
      <c r="E74" s="60">
        <f t="shared" si="13"/>
        <v>11171.83</v>
      </c>
      <c r="F74" s="45">
        <f t="shared" si="0"/>
        <v>35.506706076786173</v>
      </c>
    </row>
    <row r="75" spans="1:6" ht="12.75" customHeight="1" x14ac:dyDescent="0.2">
      <c r="A75" s="63" t="s">
        <v>153</v>
      </c>
      <c r="B75" s="65" t="s">
        <v>154</v>
      </c>
      <c r="C75" s="247" t="s">
        <v>153</v>
      </c>
      <c r="D75" s="194">
        <v>31464</v>
      </c>
      <c r="E75" s="326">
        <v>11171.83</v>
      </c>
      <c r="F75" s="45">
        <f t="shared" si="0"/>
        <v>35.506706076786173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6402.52</v>
      </c>
      <c r="E77" s="60">
        <f t="shared" si="14"/>
        <v>0</v>
      </c>
      <c r="F77" s="45">
        <f t="shared" si="0"/>
        <v>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6402.52</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48.97</v>
      </c>
      <c r="E82" s="60">
        <f t="shared" si="15"/>
        <v>20.88</v>
      </c>
      <c r="F82" s="45">
        <f t="shared" si="0"/>
        <v>42.638350010210331</v>
      </c>
    </row>
    <row r="83" spans="1:6" ht="12.75" customHeight="1" x14ac:dyDescent="0.2">
      <c r="A83" s="63">
        <v>641</v>
      </c>
      <c r="B83" s="64" t="s">
        <v>169</v>
      </c>
      <c r="C83" s="247" t="s">
        <v>170</v>
      </c>
      <c r="D83" s="60">
        <f t="shared" ref="D83:E83" si="16">SUM(D84:D90)</f>
        <v>48.97</v>
      </c>
      <c r="E83" s="60">
        <f t="shared" si="16"/>
        <v>20.88</v>
      </c>
      <c r="F83" s="45">
        <f t="shared" si="0"/>
        <v>42.638350010210331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48.97</v>
      </c>
      <c r="E85" s="326">
        <v>20.88</v>
      </c>
      <c r="F85" s="45">
        <f t="shared" si="0"/>
        <v>42.638350010210331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7466.66</v>
      </c>
      <c r="E106" s="60">
        <f>E107+E112+E120+E124</f>
        <v>5811.34</v>
      </c>
      <c r="F106" s="45">
        <f t="shared" si="0"/>
        <v>77.830515920103508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7466.66</v>
      </c>
      <c r="E112" s="60">
        <f t="shared" si="20"/>
        <v>5811.34</v>
      </c>
      <c r="F112" s="45">
        <f t="shared" si="0"/>
        <v>77.830515920103508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7466.66</v>
      </c>
      <c r="E117" s="326">
        <v>5811.34</v>
      </c>
      <c r="F117" s="45">
        <f t="shared" si="0"/>
        <v>77.830515920103508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23720.14</v>
      </c>
      <c r="E125" s="60">
        <f t="shared" si="22"/>
        <v>41390.050000000003</v>
      </c>
      <c r="F125" s="45">
        <f t="shared" si="0"/>
        <v>174.49327870746129</v>
      </c>
    </row>
    <row r="126" spans="1:6" ht="12.75" customHeight="1" x14ac:dyDescent="0.2">
      <c r="A126" s="63">
        <v>661</v>
      </c>
      <c r="B126" s="65" t="s">
        <v>255</v>
      </c>
      <c r="C126" s="247" t="s">
        <v>256</v>
      </c>
      <c r="D126" s="60">
        <f t="shared" ref="D126:E126" si="23">SUM(D127:D128)</f>
        <v>17050.14</v>
      </c>
      <c r="E126" s="60">
        <f t="shared" si="23"/>
        <v>21991.8</v>
      </c>
      <c r="F126" s="45">
        <f t="shared" si="0"/>
        <v>128.98310512406351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17050.14</v>
      </c>
      <c r="E128" s="326">
        <v>21991.8</v>
      </c>
      <c r="F128" s="45">
        <f t="shared" si="0"/>
        <v>128.98310512406351</v>
      </c>
    </row>
    <row r="129" spans="1:6" ht="36" x14ac:dyDescent="0.2">
      <c r="A129" s="63">
        <v>663</v>
      </c>
      <c r="B129" s="182" t="s">
        <v>261</v>
      </c>
      <c r="C129" s="247" t="s">
        <v>262</v>
      </c>
      <c r="D129" s="60">
        <f t="shared" ref="D129:E129" si="24">SUM(D130:D133)</f>
        <v>6670</v>
      </c>
      <c r="E129" s="60">
        <f t="shared" si="24"/>
        <v>19398.25</v>
      </c>
      <c r="F129" s="45">
        <f t="shared" si="0"/>
        <v>290.82833583208395</v>
      </c>
    </row>
    <row r="130" spans="1:6" ht="12.75" customHeight="1" x14ac:dyDescent="0.2">
      <c r="A130" s="63">
        <v>6631</v>
      </c>
      <c r="B130" s="65" t="s">
        <v>263</v>
      </c>
      <c r="C130" s="247" t="s">
        <v>264</v>
      </c>
      <c r="D130" s="194">
        <v>6670</v>
      </c>
      <c r="E130" s="326">
        <v>19398.25</v>
      </c>
      <c r="F130" s="45">
        <f t="shared" si="0"/>
        <v>290.82833583208395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129850.62</v>
      </c>
      <c r="E134" s="60">
        <f t="shared" si="25"/>
        <v>152102.76</v>
      </c>
      <c r="F134" s="45">
        <f t="shared" ref="F134:F229" si="26">IF(D134&lt;&gt;0,IF(E134/D134&gt;=100,"&gt;&gt;100",E134/D134*100),"-")</f>
        <v>117.13672218122642</v>
      </c>
    </row>
    <row r="135" spans="1:6" ht="24" x14ac:dyDescent="0.2">
      <c r="A135" s="63">
        <v>671</v>
      </c>
      <c r="B135" s="182" t="s">
        <v>273</v>
      </c>
      <c r="C135" s="247" t="s">
        <v>274</v>
      </c>
      <c r="D135" s="60">
        <f t="shared" ref="D135:E135" si="27">SUM(D136:D138)</f>
        <v>129850.62</v>
      </c>
      <c r="E135" s="60">
        <f t="shared" si="27"/>
        <v>152102.76</v>
      </c>
      <c r="F135" s="45">
        <f t="shared" si="26"/>
        <v>117.13672218122642</v>
      </c>
    </row>
    <row r="136" spans="1:6" ht="12.75" customHeight="1" x14ac:dyDescent="0.2">
      <c r="A136" s="63">
        <v>6711</v>
      </c>
      <c r="B136" s="65" t="s">
        <v>275</v>
      </c>
      <c r="C136" s="247" t="s">
        <v>276</v>
      </c>
      <c r="D136" s="194">
        <v>129850.62</v>
      </c>
      <c r="E136" s="326">
        <v>118102.76</v>
      </c>
      <c r="F136" s="45">
        <f t="shared" si="26"/>
        <v>90.952788673631275</v>
      </c>
    </row>
    <row r="137" spans="1:6" ht="24" x14ac:dyDescent="0.2">
      <c r="A137" s="63">
        <v>6712</v>
      </c>
      <c r="B137" s="182" t="s">
        <v>277</v>
      </c>
      <c r="C137" s="247" t="s">
        <v>278</v>
      </c>
      <c r="D137" s="194">
        <v>0</v>
      </c>
      <c r="E137" s="326">
        <v>34000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1875297.23</v>
      </c>
      <c r="E152" s="60">
        <f>E153+E164+E202+E221+E230+E262+E273</f>
        <v>2016960.92</v>
      </c>
      <c r="F152" s="45">
        <f t="shared" si="26"/>
        <v>107.55419928818431</v>
      </c>
    </row>
    <row r="153" spans="1:6" ht="12.75" customHeight="1" x14ac:dyDescent="0.2">
      <c r="A153" s="63">
        <v>31</v>
      </c>
      <c r="B153" s="64" t="s">
        <v>308</v>
      </c>
      <c r="C153" s="247" t="s">
        <v>3</v>
      </c>
      <c r="D153" s="60">
        <f t="shared" ref="D153:E153" si="30">D154+D159+D160</f>
        <v>1598943.08</v>
      </c>
      <c r="E153" s="60">
        <f t="shared" si="30"/>
        <v>1796102.49</v>
      </c>
      <c r="F153" s="45">
        <f t="shared" si="26"/>
        <v>112.33060841665483</v>
      </c>
    </row>
    <row r="154" spans="1:6" ht="12.75" customHeight="1" x14ac:dyDescent="0.2">
      <c r="A154" s="63">
        <v>311</v>
      </c>
      <c r="B154" s="64" t="s">
        <v>309</v>
      </c>
      <c r="C154" s="247" t="s">
        <v>310</v>
      </c>
      <c r="D154" s="60">
        <f t="shared" ref="D154:E154" si="31">SUM(D155:D158)</f>
        <v>1313628.68</v>
      </c>
      <c r="E154" s="60">
        <f t="shared" si="31"/>
        <v>1498821.24</v>
      </c>
      <c r="F154" s="45">
        <f t="shared" si="26"/>
        <v>114.09778598926449</v>
      </c>
    </row>
    <row r="155" spans="1:6" ht="12.75" customHeight="1" x14ac:dyDescent="0.2">
      <c r="A155" s="63">
        <v>3111</v>
      </c>
      <c r="B155" s="64" t="s">
        <v>311</v>
      </c>
      <c r="C155" s="247" t="s">
        <v>312</v>
      </c>
      <c r="D155" s="194">
        <v>1313628.68</v>
      </c>
      <c r="E155" s="326">
        <v>1498821.24</v>
      </c>
      <c r="F155" s="45">
        <f t="shared" si="26"/>
        <v>114.09778598926449</v>
      </c>
    </row>
    <row r="156" spans="1:6" ht="12.75" customHeight="1" x14ac:dyDescent="0.2">
      <c r="A156" s="63">
        <v>3112</v>
      </c>
      <c r="B156" s="64" t="s">
        <v>313</v>
      </c>
      <c r="C156" s="247" t="s">
        <v>314</v>
      </c>
      <c r="D156" s="194">
        <v>0</v>
      </c>
      <c r="E156" s="326">
        <v>0</v>
      </c>
      <c r="F156" s="45" t="str">
        <f t="shared" si="26"/>
        <v>-</v>
      </c>
    </row>
    <row r="157" spans="1:6" ht="12.75" customHeight="1" x14ac:dyDescent="0.2">
      <c r="A157" s="63">
        <v>3113</v>
      </c>
      <c r="B157" s="65" t="s">
        <v>315</v>
      </c>
      <c r="C157" s="247" t="s">
        <v>316</v>
      </c>
      <c r="D157" s="194">
        <v>0</v>
      </c>
      <c r="E157" s="326">
        <v>0</v>
      </c>
      <c r="F157" s="45" t="str">
        <f t="shared" si="26"/>
        <v>-</v>
      </c>
    </row>
    <row r="158" spans="1:6" ht="12.75" customHeight="1" x14ac:dyDescent="0.2">
      <c r="A158" s="63">
        <v>3114</v>
      </c>
      <c r="B158" s="65" t="s">
        <v>317</v>
      </c>
      <c r="C158" s="247" t="s">
        <v>318</v>
      </c>
      <c r="D158" s="194">
        <v>0</v>
      </c>
      <c r="E158" s="326">
        <v>0</v>
      </c>
      <c r="F158" s="45" t="str">
        <f t="shared" si="26"/>
        <v>-</v>
      </c>
    </row>
    <row r="159" spans="1:6" ht="12.75" customHeight="1" x14ac:dyDescent="0.2">
      <c r="A159" s="63">
        <v>312</v>
      </c>
      <c r="B159" s="65" t="s">
        <v>319</v>
      </c>
      <c r="C159" s="247" t="s">
        <v>320</v>
      </c>
      <c r="D159" s="194">
        <v>68565.58</v>
      </c>
      <c r="E159" s="326">
        <v>71587.33</v>
      </c>
      <c r="F159" s="45">
        <f t="shared" si="26"/>
        <v>104.40709463844686</v>
      </c>
    </row>
    <row r="160" spans="1:6" ht="12.75" customHeight="1" x14ac:dyDescent="0.2">
      <c r="A160" s="63">
        <v>313</v>
      </c>
      <c r="B160" s="65" t="s">
        <v>321</v>
      </c>
      <c r="C160" s="247" t="s">
        <v>322</v>
      </c>
      <c r="D160" s="60">
        <f t="shared" ref="D160:E160" si="32">SUM(D161:D163)</f>
        <v>216748.82</v>
      </c>
      <c r="E160" s="60">
        <f t="shared" si="32"/>
        <v>225693.92</v>
      </c>
      <c r="F160" s="45">
        <f t="shared" si="26"/>
        <v>104.12694288254949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216748.82</v>
      </c>
      <c r="E162" s="326">
        <v>225693.92</v>
      </c>
      <c r="F162" s="45">
        <f t="shared" si="26"/>
        <v>104.12694288254949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274509.96000000002</v>
      </c>
      <c r="E164" s="60">
        <f>E165+E170+E178+E188+E189+E194</f>
        <v>213479.11000000002</v>
      </c>
      <c r="F164" s="45">
        <f t="shared" si="26"/>
        <v>77.767345855137634</v>
      </c>
    </row>
    <row r="165" spans="1:6" ht="12.75" customHeight="1" x14ac:dyDescent="0.2">
      <c r="A165" s="63">
        <v>321</v>
      </c>
      <c r="B165" s="64" t="s">
        <v>331</v>
      </c>
      <c r="C165" s="247" t="s">
        <v>332</v>
      </c>
      <c r="D165" s="60">
        <f t="shared" ref="D165:E165" si="33">SUM(D166:D169)</f>
        <v>73831.56</v>
      </c>
      <c r="E165" s="60">
        <f t="shared" si="33"/>
        <v>45151.21</v>
      </c>
      <c r="F165" s="45">
        <f t="shared" si="26"/>
        <v>61.154349169921375</v>
      </c>
    </row>
    <row r="166" spans="1:6" ht="12.75" customHeight="1" x14ac:dyDescent="0.2">
      <c r="A166" s="63">
        <v>3211</v>
      </c>
      <c r="B166" s="64" t="s">
        <v>333</v>
      </c>
      <c r="C166" s="247" t="s">
        <v>334</v>
      </c>
      <c r="D166" s="194">
        <v>18750.79</v>
      </c>
      <c r="E166" s="326">
        <v>9443.81</v>
      </c>
      <c r="F166" s="45">
        <f t="shared" si="26"/>
        <v>50.364864627037043</v>
      </c>
    </row>
    <row r="167" spans="1:6" ht="12.75" customHeight="1" x14ac:dyDescent="0.2">
      <c r="A167" s="63">
        <v>3212</v>
      </c>
      <c r="B167" s="64" t="s">
        <v>335</v>
      </c>
      <c r="C167" s="247" t="s">
        <v>336</v>
      </c>
      <c r="D167" s="194">
        <v>27052.67</v>
      </c>
      <c r="E167" s="326">
        <v>28996.19</v>
      </c>
      <c r="F167" s="45">
        <f t="shared" si="26"/>
        <v>107.1842076955805</v>
      </c>
    </row>
    <row r="168" spans="1:6" ht="12.75" customHeight="1" x14ac:dyDescent="0.2">
      <c r="A168" s="63">
        <v>3213</v>
      </c>
      <c r="B168" s="64" t="s">
        <v>337</v>
      </c>
      <c r="C168" s="247" t="s">
        <v>338</v>
      </c>
      <c r="D168" s="194">
        <v>26486.05</v>
      </c>
      <c r="E168" s="326">
        <v>5216.75</v>
      </c>
      <c r="F168" s="45">
        <f t="shared" si="26"/>
        <v>19.696217442767043</v>
      </c>
    </row>
    <row r="169" spans="1:6" ht="12.75" customHeight="1" x14ac:dyDescent="0.2">
      <c r="A169" s="63">
        <v>3214</v>
      </c>
      <c r="B169" s="64" t="s">
        <v>339</v>
      </c>
      <c r="C169" s="247" t="s">
        <v>340</v>
      </c>
      <c r="D169" s="194">
        <v>1542.05</v>
      </c>
      <c r="E169" s="326">
        <v>1494.46</v>
      </c>
      <c r="F169" s="45">
        <f t="shared" si="26"/>
        <v>96.913848448493894</v>
      </c>
    </row>
    <row r="170" spans="1:6" ht="12.75" customHeight="1" x14ac:dyDescent="0.2">
      <c r="A170" s="63">
        <v>322</v>
      </c>
      <c r="B170" s="64" t="s">
        <v>341</v>
      </c>
      <c r="C170" s="247" t="s">
        <v>342</v>
      </c>
      <c r="D170" s="60">
        <f t="shared" ref="D170:E170" si="34">SUM(D171:D177)</f>
        <v>38070.559999999998</v>
      </c>
      <c r="E170" s="60">
        <f t="shared" si="34"/>
        <v>42452.44000000001</v>
      </c>
      <c r="F170" s="45">
        <f t="shared" si="26"/>
        <v>111.50989110745944</v>
      </c>
    </row>
    <row r="171" spans="1:6" ht="12.75" customHeight="1" x14ac:dyDescent="0.2">
      <c r="A171" s="63">
        <v>3221</v>
      </c>
      <c r="B171" s="64" t="s">
        <v>343</v>
      </c>
      <c r="C171" s="247" t="s">
        <v>344</v>
      </c>
      <c r="D171" s="194">
        <v>11469.83</v>
      </c>
      <c r="E171" s="326">
        <v>10420.66</v>
      </c>
      <c r="F171" s="45">
        <f t="shared" si="26"/>
        <v>90.852785089229755</v>
      </c>
    </row>
    <row r="172" spans="1:6" ht="12.75" customHeight="1" x14ac:dyDescent="0.2">
      <c r="A172" s="63">
        <v>3222</v>
      </c>
      <c r="B172" s="64" t="s">
        <v>345</v>
      </c>
      <c r="C172" s="247" t="s">
        <v>346</v>
      </c>
      <c r="D172" s="194">
        <v>6033.86</v>
      </c>
      <c r="E172" s="326">
        <v>7543.68</v>
      </c>
      <c r="F172" s="45">
        <f t="shared" si="26"/>
        <v>125.02245660323574</v>
      </c>
    </row>
    <row r="173" spans="1:6" ht="12.75" customHeight="1" x14ac:dyDescent="0.2">
      <c r="A173" s="63">
        <v>3223</v>
      </c>
      <c r="B173" s="65" t="s">
        <v>347</v>
      </c>
      <c r="C173" s="247" t="s">
        <v>348</v>
      </c>
      <c r="D173" s="194">
        <v>19183.46</v>
      </c>
      <c r="E173" s="326">
        <v>19219.82</v>
      </c>
      <c r="F173" s="45">
        <f t="shared" si="26"/>
        <v>100.18953827933021</v>
      </c>
    </row>
    <row r="174" spans="1:6" ht="12.75" customHeight="1" x14ac:dyDescent="0.2">
      <c r="A174" s="63">
        <v>3224</v>
      </c>
      <c r="B174" s="65" t="s">
        <v>349</v>
      </c>
      <c r="C174" s="247" t="s">
        <v>350</v>
      </c>
      <c r="D174" s="194">
        <v>1131.8699999999999</v>
      </c>
      <c r="E174" s="326">
        <v>3027.94</v>
      </c>
      <c r="F174" s="45">
        <f t="shared" si="26"/>
        <v>267.51658759398168</v>
      </c>
    </row>
    <row r="175" spans="1:6" ht="12.75" customHeight="1" x14ac:dyDescent="0.2">
      <c r="A175" s="63">
        <v>3225</v>
      </c>
      <c r="B175" s="65" t="s">
        <v>351</v>
      </c>
      <c r="C175" s="247" t="s">
        <v>352</v>
      </c>
      <c r="D175" s="194">
        <v>179.55</v>
      </c>
      <c r="E175" s="326">
        <v>1198.05</v>
      </c>
      <c r="F175" s="45">
        <f t="shared" si="26"/>
        <v>667.25146198830407</v>
      </c>
    </row>
    <row r="176" spans="1:6" ht="12.75" customHeight="1" x14ac:dyDescent="0.2">
      <c r="A176" s="63">
        <v>3226</v>
      </c>
      <c r="B176" s="65" t="s">
        <v>353</v>
      </c>
      <c r="C176" s="247" t="s">
        <v>354</v>
      </c>
      <c r="D176" s="194">
        <v>0</v>
      </c>
      <c r="E176" s="326">
        <v>0</v>
      </c>
      <c r="F176" s="45" t="str">
        <f t="shared" si="26"/>
        <v>-</v>
      </c>
    </row>
    <row r="177" spans="1:6" ht="12.75" customHeight="1" x14ac:dyDescent="0.2">
      <c r="A177" s="63">
        <v>3227</v>
      </c>
      <c r="B177" s="65" t="s">
        <v>355</v>
      </c>
      <c r="C177" s="247" t="s">
        <v>356</v>
      </c>
      <c r="D177" s="194">
        <v>71.989999999999995</v>
      </c>
      <c r="E177" s="326">
        <v>1042.29</v>
      </c>
      <c r="F177" s="45">
        <f t="shared" si="26"/>
        <v>1447.826086956522</v>
      </c>
    </row>
    <row r="178" spans="1:6" ht="12.75" customHeight="1" x14ac:dyDescent="0.2">
      <c r="A178" s="63">
        <v>323</v>
      </c>
      <c r="B178" s="65" t="s">
        <v>357</v>
      </c>
      <c r="C178" s="247" t="s">
        <v>358</v>
      </c>
      <c r="D178" s="60">
        <f t="shared" ref="D178:E178" si="35">SUM(D179:D187)</f>
        <v>127391.42000000001</v>
      </c>
      <c r="E178" s="60">
        <f t="shared" si="35"/>
        <v>91557.319999999992</v>
      </c>
      <c r="F178" s="45">
        <f t="shared" si="26"/>
        <v>71.870868540440142</v>
      </c>
    </row>
    <row r="179" spans="1:6" ht="12.75" customHeight="1" x14ac:dyDescent="0.2">
      <c r="A179" s="63">
        <v>3231</v>
      </c>
      <c r="B179" s="65" t="s">
        <v>359</v>
      </c>
      <c r="C179" s="247" t="s">
        <v>360</v>
      </c>
      <c r="D179" s="194">
        <v>63945.72</v>
      </c>
      <c r="E179" s="326">
        <v>37053.589999999997</v>
      </c>
      <c r="F179" s="45">
        <f t="shared" si="26"/>
        <v>57.945379299818654</v>
      </c>
    </row>
    <row r="180" spans="1:6" ht="12.75" customHeight="1" x14ac:dyDescent="0.2">
      <c r="A180" s="63">
        <v>3232</v>
      </c>
      <c r="B180" s="65" t="s">
        <v>361</v>
      </c>
      <c r="C180" s="247" t="s">
        <v>362</v>
      </c>
      <c r="D180" s="194">
        <v>17398.63</v>
      </c>
      <c r="E180" s="326">
        <v>4887.8500000000004</v>
      </c>
      <c r="F180" s="45">
        <f t="shared" si="26"/>
        <v>28.093303898065535</v>
      </c>
    </row>
    <row r="181" spans="1:6" ht="12.75" customHeight="1" x14ac:dyDescent="0.2">
      <c r="A181" s="63">
        <v>3233</v>
      </c>
      <c r="B181" s="65" t="s">
        <v>363</v>
      </c>
      <c r="C181" s="247" t="s">
        <v>364</v>
      </c>
      <c r="D181" s="194">
        <v>300</v>
      </c>
      <c r="E181" s="326">
        <v>0</v>
      </c>
      <c r="F181" s="45">
        <f t="shared" si="26"/>
        <v>0</v>
      </c>
    </row>
    <row r="182" spans="1:6" ht="12.75" customHeight="1" x14ac:dyDescent="0.2">
      <c r="A182" s="63">
        <v>3234</v>
      </c>
      <c r="B182" s="65" t="s">
        <v>365</v>
      </c>
      <c r="C182" s="247" t="s">
        <v>366</v>
      </c>
      <c r="D182" s="194">
        <v>14688.6</v>
      </c>
      <c r="E182" s="326">
        <v>16066.42</v>
      </c>
      <c r="F182" s="45">
        <f t="shared" si="26"/>
        <v>109.38019961058237</v>
      </c>
    </row>
    <row r="183" spans="1:6" ht="12.75" customHeight="1" x14ac:dyDescent="0.2">
      <c r="A183" s="63">
        <v>3235</v>
      </c>
      <c r="B183" s="64" t="s">
        <v>367</v>
      </c>
      <c r="C183" s="247" t="s">
        <v>368</v>
      </c>
      <c r="D183" s="194">
        <v>17514.98</v>
      </c>
      <c r="E183" s="326">
        <v>23995.67</v>
      </c>
      <c r="F183" s="45">
        <f t="shared" si="26"/>
        <v>137.00084156533435</v>
      </c>
    </row>
    <row r="184" spans="1:6" ht="12.75" customHeight="1" x14ac:dyDescent="0.2">
      <c r="A184" s="63">
        <v>3236</v>
      </c>
      <c r="B184" s="64" t="s">
        <v>369</v>
      </c>
      <c r="C184" s="247" t="s">
        <v>370</v>
      </c>
      <c r="D184" s="194">
        <v>3563.66</v>
      </c>
      <c r="E184" s="326">
        <v>2785.37</v>
      </c>
      <c r="F184" s="45">
        <f t="shared" si="26"/>
        <v>78.160374446496022</v>
      </c>
    </row>
    <row r="185" spans="1:6" ht="12.75" customHeight="1" x14ac:dyDescent="0.2">
      <c r="A185" s="63">
        <v>3237</v>
      </c>
      <c r="B185" s="64" t="s">
        <v>371</v>
      </c>
      <c r="C185" s="247" t="s">
        <v>372</v>
      </c>
      <c r="D185" s="194">
        <v>2388.88</v>
      </c>
      <c r="E185" s="326">
        <v>439.5</v>
      </c>
      <c r="F185" s="45">
        <f t="shared" si="26"/>
        <v>18.397742875322326</v>
      </c>
    </row>
    <row r="186" spans="1:6" ht="12.75" customHeight="1" x14ac:dyDescent="0.2">
      <c r="A186" s="63">
        <v>3238</v>
      </c>
      <c r="B186" s="64" t="s">
        <v>373</v>
      </c>
      <c r="C186" s="247" t="s">
        <v>374</v>
      </c>
      <c r="D186" s="194">
        <v>3449.16</v>
      </c>
      <c r="E186" s="326">
        <v>3037.14</v>
      </c>
      <c r="F186" s="45">
        <f t="shared" si="26"/>
        <v>88.054482830602225</v>
      </c>
    </row>
    <row r="187" spans="1:6" ht="12.75" customHeight="1" x14ac:dyDescent="0.2">
      <c r="A187" s="63">
        <v>3239</v>
      </c>
      <c r="B187" s="64" t="s">
        <v>375</v>
      </c>
      <c r="C187" s="247" t="s">
        <v>376</v>
      </c>
      <c r="D187" s="194">
        <v>4141.79</v>
      </c>
      <c r="E187" s="326">
        <v>3291.78</v>
      </c>
      <c r="F187" s="45">
        <f t="shared" si="26"/>
        <v>79.477230859121306</v>
      </c>
    </row>
    <row r="188" spans="1:6" ht="12.75" customHeight="1" x14ac:dyDescent="0.2">
      <c r="A188" s="63">
        <v>324</v>
      </c>
      <c r="B188" s="64" t="s">
        <v>377</v>
      </c>
      <c r="C188" s="247" t="s">
        <v>378</v>
      </c>
      <c r="D188" s="194">
        <v>18467</v>
      </c>
      <c r="E188" s="326">
        <v>20346.689999999999</v>
      </c>
      <c r="F188" s="45">
        <f t="shared" si="26"/>
        <v>110.17864298478366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16749.419999999998</v>
      </c>
      <c r="E194" s="60">
        <f t="shared" si="36"/>
        <v>13971.45</v>
      </c>
      <c r="F194" s="45">
        <f t="shared" si="26"/>
        <v>83.414530174776218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1246.3499999999999</v>
      </c>
      <c r="E196" s="326">
        <v>502.88</v>
      </c>
      <c r="F196" s="45">
        <f t="shared" si="26"/>
        <v>40.348216793035668</v>
      </c>
    </row>
    <row r="197" spans="1:6" ht="12.75" customHeight="1" x14ac:dyDescent="0.2">
      <c r="A197" s="63">
        <v>3293</v>
      </c>
      <c r="B197" s="64" t="s">
        <v>395</v>
      </c>
      <c r="C197" s="247" t="s">
        <v>396</v>
      </c>
      <c r="D197" s="194">
        <v>0</v>
      </c>
      <c r="E197" s="326">
        <v>0</v>
      </c>
      <c r="F197" s="45" t="str">
        <f t="shared" si="26"/>
        <v>-</v>
      </c>
    </row>
    <row r="198" spans="1:6" ht="12.75" customHeight="1" x14ac:dyDescent="0.2">
      <c r="A198" s="63">
        <v>3294</v>
      </c>
      <c r="B198" s="64" t="s">
        <v>397</v>
      </c>
      <c r="C198" s="247" t="s">
        <v>398</v>
      </c>
      <c r="D198" s="194">
        <v>35</v>
      </c>
      <c r="E198" s="326">
        <v>25</v>
      </c>
      <c r="F198" s="45">
        <f t="shared" si="26"/>
        <v>71.428571428571431</v>
      </c>
    </row>
    <row r="199" spans="1:6" ht="12.75" customHeight="1" x14ac:dyDescent="0.2">
      <c r="A199" s="63">
        <v>3295</v>
      </c>
      <c r="B199" s="64" t="s">
        <v>399</v>
      </c>
      <c r="C199" s="247" t="s">
        <v>400</v>
      </c>
      <c r="D199" s="194">
        <v>4373.71</v>
      </c>
      <c r="E199" s="326">
        <v>5024.5600000000004</v>
      </c>
      <c r="F199" s="45">
        <f t="shared" si="26"/>
        <v>114.88095918567991</v>
      </c>
    </row>
    <row r="200" spans="1:6" ht="12.75" customHeight="1" x14ac:dyDescent="0.2">
      <c r="A200" s="63" t="s">
        <v>401</v>
      </c>
      <c r="B200" s="64" t="s">
        <v>402</v>
      </c>
      <c r="C200" s="247" t="s">
        <v>401</v>
      </c>
      <c r="D200" s="194">
        <v>0</v>
      </c>
      <c r="E200" s="326">
        <v>0</v>
      </c>
      <c r="F200" s="45" t="str">
        <f t="shared" si="26"/>
        <v>-</v>
      </c>
    </row>
    <row r="201" spans="1:6" ht="12.75" customHeight="1" x14ac:dyDescent="0.2">
      <c r="A201" s="63">
        <v>3299</v>
      </c>
      <c r="B201" s="64" t="s">
        <v>403</v>
      </c>
      <c r="C201" s="247" t="s">
        <v>404</v>
      </c>
      <c r="D201" s="194">
        <v>11094.36</v>
      </c>
      <c r="E201" s="326">
        <v>8419.01</v>
      </c>
      <c r="F201" s="45">
        <f t="shared" si="26"/>
        <v>75.885494972220116</v>
      </c>
    </row>
    <row r="202" spans="1:6" ht="12.75" customHeight="1" x14ac:dyDescent="0.2">
      <c r="A202" s="63">
        <v>34</v>
      </c>
      <c r="B202" s="183" t="s">
        <v>405</v>
      </c>
      <c r="C202" s="247" t="s">
        <v>406</v>
      </c>
      <c r="D202" s="60">
        <f t="shared" ref="D202:E202" si="37">D203+D208+D216</f>
        <v>1017.88</v>
      </c>
      <c r="E202" s="60">
        <f t="shared" si="37"/>
        <v>1050.1600000000001</v>
      </c>
      <c r="F202" s="45">
        <f t="shared" si="26"/>
        <v>103.17129720595747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1017.88</v>
      </c>
      <c r="E216" s="60">
        <f t="shared" si="40"/>
        <v>1050.1600000000001</v>
      </c>
      <c r="F216" s="45">
        <f t="shared" si="26"/>
        <v>103.17129720595747</v>
      </c>
    </row>
    <row r="217" spans="1:6" ht="12.75" customHeight="1" x14ac:dyDescent="0.2">
      <c r="A217" s="63">
        <v>3431</v>
      </c>
      <c r="B217" s="182" t="s">
        <v>435</v>
      </c>
      <c r="C217" s="247" t="s">
        <v>436</v>
      </c>
      <c r="D217" s="194">
        <v>1017.88</v>
      </c>
      <c r="E217" s="326">
        <v>1047.6300000000001</v>
      </c>
      <c r="F217" s="45">
        <f t="shared" si="26"/>
        <v>102.92274138405315</v>
      </c>
    </row>
    <row r="218" spans="1:6" ht="12.75" customHeight="1" x14ac:dyDescent="0.2">
      <c r="A218" s="63">
        <v>3432</v>
      </c>
      <c r="B218" s="65" t="s">
        <v>437</v>
      </c>
      <c r="C218" s="247" t="s">
        <v>438</v>
      </c>
      <c r="D218" s="194">
        <v>0</v>
      </c>
      <c r="E218" s="326">
        <v>0</v>
      </c>
      <c r="F218" s="45" t="str">
        <f t="shared" si="26"/>
        <v>-</v>
      </c>
    </row>
    <row r="219" spans="1:6" ht="12.75" customHeight="1" x14ac:dyDescent="0.2">
      <c r="A219" s="63">
        <v>3433</v>
      </c>
      <c r="B219" s="65" t="s">
        <v>439</v>
      </c>
      <c r="C219" s="247" t="s">
        <v>440</v>
      </c>
      <c r="D219" s="194">
        <v>0</v>
      </c>
      <c r="E219" s="326">
        <v>2.5299999999999998</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826.31</v>
      </c>
      <c r="E273" s="60">
        <f t="shared" si="60"/>
        <v>6329.16</v>
      </c>
      <c r="F273" s="45">
        <f t="shared" ref="F273:F277" si="61">IF(D273&lt;&gt;0,IF(E273/D273&gt;=100,"&gt;&gt;100",E273/D273*100),"-")</f>
        <v>765.95466592441096</v>
      </c>
    </row>
    <row r="274" spans="1:6" ht="12.75" customHeight="1" x14ac:dyDescent="0.2">
      <c r="A274" s="63">
        <v>381</v>
      </c>
      <c r="B274" s="64" t="s">
        <v>540</v>
      </c>
      <c r="C274" s="247" t="s">
        <v>541</v>
      </c>
      <c r="D274" s="60">
        <f t="shared" ref="D274:E274" si="62">SUM(D275:D277)</f>
        <v>826.31</v>
      </c>
      <c r="E274" s="60">
        <f t="shared" si="62"/>
        <v>6329.16</v>
      </c>
      <c r="F274" s="45">
        <f t="shared" si="61"/>
        <v>765.95466592441096</v>
      </c>
    </row>
    <row r="275" spans="1:6" ht="12.75" customHeight="1" x14ac:dyDescent="0.2">
      <c r="A275" s="63">
        <v>3811</v>
      </c>
      <c r="B275" s="64" t="s">
        <v>542</v>
      </c>
      <c r="C275" s="247" t="s">
        <v>543</v>
      </c>
      <c r="D275" s="194">
        <v>826.31</v>
      </c>
      <c r="E275" s="326">
        <v>6329.16</v>
      </c>
      <c r="F275" s="45">
        <f t="shared" si="61"/>
        <v>765.95466592441096</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1875297.23</v>
      </c>
      <c r="E299" s="60">
        <f>E152-E297+E298</f>
        <v>2016960.92</v>
      </c>
      <c r="F299" s="45">
        <f t="shared" si="68"/>
        <v>107.55419928818431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62688.399999999907</v>
      </c>
      <c r="E301" s="60">
        <f>IF(E299&gt;=E6,E299-E6,0)</f>
        <v>131396.79999999981</v>
      </c>
      <c r="F301" s="45">
        <f t="shared" si="68"/>
        <v>209.60305255836809</v>
      </c>
    </row>
    <row r="302" spans="1:6" ht="12.75" customHeight="1" x14ac:dyDescent="0.2">
      <c r="A302" s="63">
        <v>92211</v>
      </c>
      <c r="B302" s="64" t="s">
        <v>596</v>
      </c>
      <c r="C302" s="247" t="s">
        <v>597</v>
      </c>
      <c r="D302" s="194">
        <v>190217.58</v>
      </c>
      <c r="E302" s="326">
        <v>124436.62</v>
      </c>
      <c r="F302" s="45">
        <f t="shared" si="68"/>
        <v>65.418043905300451</v>
      </c>
    </row>
    <row r="303" spans="1:6" ht="12.75" customHeight="1" x14ac:dyDescent="0.2">
      <c r="A303" s="63">
        <v>92221</v>
      </c>
      <c r="B303" s="64" t="s">
        <v>598</v>
      </c>
      <c r="C303" s="247" t="s">
        <v>599</v>
      </c>
      <c r="D303" s="194">
        <v>0</v>
      </c>
      <c r="E303" s="326">
        <v>0</v>
      </c>
      <c r="F303" s="45" t="str">
        <f t="shared" si="68"/>
        <v>-</v>
      </c>
    </row>
    <row r="304" spans="1:6" ht="12.75" customHeight="1" x14ac:dyDescent="0.2">
      <c r="A304" s="63">
        <v>96</v>
      </c>
      <c r="B304" s="220" t="s">
        <v>600</v>
      </c>
      <c r="C304" s="247" t="s">
        <v>601</v>
      </c>
      <c r="D304" s="194">
        <v>29.41</v>
      </c>
      <c r="E304" s="326">
        <v>190333.86</v>
      </c>
      <c r="F304" s="45" t="str">
        <f t="shared" si="68"/>
        <v>&gt;&gt;100</v>
      </c>
    </row>
    <row r="305" spans="1:6" ht="12" x14ac:dyDescent="0.2">
      <c r="A305" s="63">
        <v>9661</v>
      </c>
      <c r="B305" s="220" t="s">
        <v>602</v>
      </c>
      <c r="C305" s="247" t="s">
        <v>603</v>
      </c>
      <c r="D305" s="194">
        <v>29.41</v>
      </c>
      <c r="E305" s="326">
        <v>231.97</v>
      </c>
      <c r="F305" s="45">
        <f t="shared" si="68"/>
        <v>788.74532471948316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27.87</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27.87</v>
      </c>
      <c r="E321" s="60">
        <f t="shared" si="76"/>
        <v>0</v>
      </c>
      <c r="F321" s="45">
        <f t="shared" si="72"/>
        <v>0</v>
      </c>
    </row>
    <row r="322" spans="1:6" ht="12.75" customHeight="1" x14ac:dyDescent="0.2">
      <c r="A322" s="63">
        <v>721</v>
      </c>
      <c r="B322" s="64" t="s">
        <v>635</v>
      </c>
      <c r="C322" s="247" t="s">
        <v>636</v>
      </c>
      <c r="D322" s="60">
        <f t="shared" ref="D322:E322" si="77">SUM(D323:D326)</f>
        <v>27.87</v>
      </c>
      <c r="E322" s="60">
        <f t="shared" si="77"/>
        <v>0</v>
      </c>
      <c r="F322" s="45">
        <f t="shared" si="72"/>
        <v>0</v>
      </c>
    </row>
    <row r="323" spans="1:6" ht="12.75" customHeight="1" x14ac:dyDescent="0.2">
      <c r="A323" s="63">
        <v>7211</v>
      </c>
      <c r="B323" s="64" t="s">
        <v>637</v>
      </c>
      <c r="C323" s="247" t="s">
        <v>638</v>
      </c>
      <c r="D323" s="194">
        <v>27.87</v>
      </c>
      <c r="E323" s="194">
        <v>0</v>
      </c>
      <c r="F323" s="45">
        <f t="shared" si="72"/>
        <v>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2868.02</v>
      </c>
      <c r="E360" s="60">
        <f t="shared" si="86"/>
        <v>59922.15</v>
      </c>
      <c r="F360" s="45">
        <f t="shared" si="72"/>
        <v>2089.3212041757033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2868.02</v>
      </c>
      <c r="E373" s="60">
        <f t="shared" si="90"/>
        <v>59922.15</v>
      </c>
      <c r="F373" s="45">
        <f t="shared" si="72"/>
        <v>2089.3212041757033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2266.35</v>
      </c>
      <c r="E379" s="60">
        <f t="shared" si="92"/>
        <v>59084.880000000005</v>
      </c>
      <c r="F379" s="45">
        <f t="shared" si="72"/>
        <v>2607.0501025878616</v>
      </c>
    </row>
    <row r="380" spans="1:6" ht="12.75" customHeight="1" x14ac:dyDescent="0.2">
      <c r="A380" s="63">
        <v>4221</v>
      </c>
      <c r="B380" s="64" t="s">
        <v>647</v>
      </c>
      <c r="C380" s="247" t="s">
        <v>739</v>
      </c>
      <c r="D380" s="194">
        <v>1848.1</v>
      </c>
      <c r="E380" s="326">
        <v>51458.080000000002</v>
      </c>
      <c r="F380" s="45">
        <f t="shared" si="72"/>
        <v>2784.3774687516911</v>
      </c>
    </row>
    <row r="381" spans="1:6" ht="12.75" customHeight="1" x14ac:dyDescent="0.2">
      <c r="A381" s="63">
        <v>4222</v>
      </c>
      <c r="B381" s="64" t="s">
        <v>740</v>
      </c>
      <c r="C381" s="247" t="s">
        <v>741</v>
      </c>
      <c r="D381" s="194">
        <v>0</v>
      </c>
      <c r="E381" s="326">
        <v>0</v>
      </c>
      <c r="F381" s="45" t="str">
        <f t="shared" si="72"/>
        <v>-</v>
      </c>
    </row>
    <row r="382" spans="1:6" ht="12.75" customHeight="1" x14ac:dyDescent="0.2">
      <c r="A382" s="63">
        <v>4223</v>
      </c>
      <c r="B382" s="64" t="s">
        <v>651</v>
      </c>
      <c r="C382" s="247" t="s">
        <v>742</v>
      </c>
      <c r="D382" s="194">
        <v>0</v>
      </c>
      <c r="E382" s="326">
        <v>5120</v>
      </c>
      <c r="F382" s="45" t="str">
        <f t="shared" si="72"/>
        <v>-</v>
      </c>
    </row>
    <row r="383" spans="1:6" ht="12.75" customHeight="1" x14ac:dyDescent="0.2">
      <c r="A383" s="63">
        <v>4224</v>
      </c>
      <c r="B383" s="64" t="s">
        <v>653</v>
      </c>
      <c r="C383" s="247" t="s">
        <v>743</v>
      </c>
      <c r="D383" s="194">
        <v>0</v>
      </c>
      <c r="E383" s="326">
        <v>0</v>
      </c>
      <c r="F383" s="45" t="str">
        <f t="shared" si="72"/>
        <v>-</v>
      </c>
    </row>
    <row r="384" spans="1:6" ht="12.75" customHeight="1" x14ac:dyDescent="0.2">
      <c r="A384" s="70">
        <v>4225</v>
      </c>
      <c r="B384" s="65" t="s">
        <v>655</v>
      </c>
      <c r="C384" s="278" t="s">
        <v>744</v>
      </c>
      <c r="D384" s="192">
        <v>346.25</v>
      </c>
      <c r="E384" s="326">
        <v>0</v>
      </c>
      <c r="F384" s="71">
        <f t="shared" si="72"/>
        <v>0</v>
      </c>
    </row>
    <row r="385" spans="1:6" ht="12.75" customHeight="1" x14ac:dyDescent="0.2">
      <c r="A385" s="63">
        <v>4226</v>
      </c>
      <c r="B385" s="64" t="s">
        <v>657</v>
      </c>
      <c r="C385" s="247" t="s">
        <v>745</v>
      </c>
      <c r="D385" s="194">
        <v>0</v>
      </c>
      <c r="E385" s="326">
        <v>459.8</v>
      </c>
      <c r="F385" s="45" t="str">
        <f t="shared" si="72"/>
        <v>-</v>
      </c>
    </row>
    <row r="386" spans="1:6" ht="12.75" customHeight="1" x14ac:dyDescent="0.2">
      <c r="A386" s="63">
        <v>4227</v>
      </c>
      <c r="B386" s="183" t="s">
        <v>659</v>
      </c>
      <c r="C386" s="247" t="s">
        <v>746</v>
      </c>
      <c r="D386" s="194">
        <v>72</v>
      </c>
      <c r="E386" s="326">
        <v>2047</v>
      </c>
      <c r="F386" s="45">
        <f t="shared" si="72"/>
        <v>2843.0555555555557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601.66999999999996</v>
      </c>
      <c r="E393" s="60">
        <f t="shared" si="94"/>
        <v>837.27</v>
      </c>
      <c r="F393" s="45">
        <f t="shared" si="72"/>
        <v>139.15767779679891</v>
      </c>
    </row>
    <row r="394" spans="1:6" ht="12.75" customHeight="1" x14ac:dyDescent="0.2">
      <c r="A394" s="63">
        <v>4241</v>
      </c>
      <c r="B394" s="64" t="s">
        <v>756</v>
      </c>
      <c r="C394" s="247" t="s">
        <v>757</v>
      </c>
      <c r="D394" s="194">
        <v>601.66999999999996</v>
      </c>
      <c r="E394" s="326">
        <v>837.27</v>
      </c>
      <c r="F394" s="45">
        <f t="shared" si="72"/>
        <v>139.15767779679891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2840.15</v>
      </c>
      <c r="E418" s="60">
        <f t="shared" si="102"/>
        <v>59922.15</v>
      </c>
      <c r="F418" s="45">
        <f t="shared" si="72"/>
        <v>2109.8234248191116</v>
      </c>
    </row>
    <row r="419" spans="1:6" ht="12.75" customHeight="1" x14ac:dyDescent="0.2">
      <c r="A419" s="63">
        <v>92212</v>
      </c>
      <c r="B419" s="64" t="s">
        <v>796</v>
      </c>
      <c r="C419" s="247" t="s">
        <v>797</v>
      </c>
      <c r="D419" s="194">
        <v>0</v>
      </c>
      <c r="E419" s="326">
        <v>0</v>
      </c>
      <c r="F419" s="45" t="str">
        <f t="shared" si="72"/>
        <v>-</v>
      </c>
    </row>
    <row r="420" spans="1:6" ht="12.75" customHeight="1" x14ac:dyDescent="0.2">
      <c r="A420" s="63">
        <v>92222</v>
      </c>
      <c r="B420" s="64" t="s">
        <v>798</v>
      </c>
      <c r="C420" s="247" t="s">
        <v>799</v>
      </c>
      <c r="D420" s="194">
        <v>103919.66</v>
      </c>
      <c r="E420" s="326">
        <v>103891.79</v>
      </c>
      <c r="F420" s="45">
        <f t="shared" si="72"/>
        <v>99.973181205558205</v>
      </c>
    </row>
    <row r="421" spans="1:6" ht="12.75" customHeight="1" x14ac:dyDescent="0.2">
      <c r="A421" s="63">
        <v>97</v>
      </c>
      <c r="B421" s="220" t="s">
        <v>800</v>
      </c>
      <c r="C421" s="247" t="s">
        <v>801</v>
      </c>
      <c r="D421" s="194">
        <v>7.28</v>
      </c>
      <c r="E421" s="326">
        <v>7.28</v>
      </c>
      <c r="F421" s="45">
        <f t="shared" si="72"/>
        <v>100</v>
      </c>
    </row>
    <row r="422" spans="1:6" ht="12.75" customHeight="1" x14ac:dyDescent="0.2">
      <c r="A422" s="63" t="s">
        <v>581</v>
      </c>
      <c r="B422" s="64" t="s">
        <v>802</v>
      </c>
      <c r="C422" s="247" t="s">
        <v>803</v>
      </c>
      <c r="D422" s="60">
        <f>D6+D308</f>
        <v>1812636.7000000002</v>
      </c>
      <c r="E422" s="60">
        <f>E6+E308</f>
        <v>1885564.12</v>
      </c>
      <c r="F422" s="45">
        <f t="shared" si="72"/>
        <v>104.02327835467527</v>
      </c>
    </row>
    <row r="423" spans="1:6" ht="12.75" customHeight="1" x14ac:dyDescent="0.2">
      <c r="A423" s="63" t="s">
        <v>581</v>
      </c>
      <c r="B423" s="64" t="s">
        <v>804</v>
      </c>
      <c r="C423" s="247" t="s">
        <v>805</v>
      </c>
      <c r="D423" s="60">
        <f t="shared" ref="D423:E423" si="103">D299+D360</f>
        <v>1878165.25</v>
      </c>
      <c r="E423" s="60">
        <f t="shared" si="103"/>
        <v>2076883.0699999998</v>
      </c>
      <c r="F423" s="45">
        <f t="shared" si="72"/>
        <v>110.58042256931331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65528.549999999814</v>
      </c>
      <c r="E425" s="60">
        <f t="shared" si="105"/>
        <v>191318.94999999972</v>
      </c>
      <c r="F425" s="45">
        <f t="shared" si="72"/>
        <v>291.96273990497315</v>
      </c>
    </row>
    <row r="426" spans="1:6" ht="12.75" customHeight="1" x14ac:dyDescent="0.2">
      <c r="A426" s="251" t="s">
        <v>810</v>
      </c>
      <c r="B426" s="183" t="s">
        <v>811</v>
      </c>
      <c r="C426" s="252" t="s">
        <v>812</v>
      </c>
      <c r="D426" s="60">
        <f t="shared" ref="D426:E426" si="106">IF(D302-D303+D419-D420&gt;=0,D302-D303+D419-D420,0)</f>
        <v>86297.919999999984</v>
      </c>
      <c r="E426" s="60">
        <f t="shared" si="106"/>
        <v>20544.830000000002</v>
      </c>
      <c r="F426" s="45">
        <f t="shared" si="72"/>
        <v>23.806865796997201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36.69</v>
      </c>
      <c r="E428" s="81">
        <f t="shared" si="108"/>
        <v>190341.13999999998</v>
      </c>
      <c r="F428" s="61" t="str">
        <f t="shared" si="72"/>
        <v>&gt;&gt;100</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7">
        <v>0</v>
      </c>
      <c r="F564" s="45" t="str">
        <f t="shared" si="109"/>
        <v>-</v>
      </c>
    </row>
    <row r="565" spans="1:6" ht="12.75" customHeight="1" x14ac:dyDescent="0.2">
      <c r="A565" s="63">
        <v>5173</v>
      </c>
      <c r="B565" s="64" t="s">
        <v>1089</v>
      </c>
      <c r="C565" s="247" t="s">
        <v>1090</v>
      </c>
      <c r="D565" s="194">
        <v>0</v>
      </c>
      <c r="E565" s="327">
        <v>0</v>
      </c>
      <c r="F565" s="45" t="str">
        <f t="shared" si="109"/>
        <v>-</v>
      </c>
    </row>
    <row r="566" spans="1:6" ht="12.75" customHeight="1" x14ac:dyDescent="0.2">
      <c r="A566" s="63">
        <v>5174</v>
      </c>
      <c r="B566" s="64" t="s">
        <v>1091</v>
      </c>
      <c r="C566" s="247" t="s">
        <v>1092</v>
      </c>
      <c r="D566" s="194">
        <v>0</v>
      </c>
      <c r="E566" s="327">
        <v>0</v>
      </c>
      <c r="F566" s="45" t="str">
        <f t="shared" si="109"/>
        <v>-</v>
      </c>
    </row>
    <row r="567" spans="1:6" ht="12.75" customHeight="1" x14ac:dyDescent="0.2">
      <c r="A567" s="63">
        <v>5175</v>
      </c>
      <c r="B567" s="64" t="s">
        <v>1093</v>
      </c>
      <c r="C567" s="247" t="s">
        <v>1094</v>
      </c>
      <c r="D567" s="194">
        <v>0</v>
      </c>
      <c r="E567" s="327">
        <v>0</v>
      </c>
      <c r="F567" s="45" t="str">
        <f t="shared" si="109"/>
        <v>-</v>
      </c>
    </row>
    <row r="568" spans="1:6" ht="12.75" customHeight="1" x14ac:dyDescent="0.2">
      <c r="A568" s="70">
        <v>5176</v>
      </c>
      <c r="B568" s="65" t="s">
        <v>1095</v>
      </c>
      <c r="C568" s="278" t="s">
        <v>1096</v>
      </c>
      <c r="D568" s="192">
        <v>0</v>
      </c>
      <c r="E568" s="327">
        <v>0</v>
      </c>
      <c r="F568" s="71" t="str">
        <f t="shared" si="109"/>
        <v>-</v>
      </c>
    </row>
    <row r="569" spans="1:6" ht="12" x14ac:dyDescent="0.2">
      <c r="A569" s="70">
        <v>5177</v>
      </c>
      <c r="B569" s="182" t="s">
        <v>1097</v>
      </c>
      <c r="C569" s="278" t="s">
        <v>1098</v>
      </c>
      <c r="D569" s="192">
        <v>0</v>
      </c>
      <c r="E569" s="327">
        <v>0</v>
      </c>
      <c r="F569" s="71" t="str">
        <f t="shared" si="109"/>
        <v>-</v>
      </c>
    </row>
    <row r="570" spans="1:6" ht="12.75" customHeight="1" x14ac:dyDescent="0.2">
      <c r="A570" s="70" t="s">
        <v>1099</v>
      </c>
      <c r="B570" s="65" t="s">
        <v>1100</v>
      </c>
      <c r="C570" s="278" t="s">
        <v>1099</v>
      </c>
      <c r="D570" s="192">
        <v>0</v>
      </c>
      <c r="E570" s="327">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7">
        <v>0</v>
      </c>
      <c r="F611" s="45" t="str">
        <f t="shared" si="109"/>
        <v>-</v>
      </c>
    </row>
    <row r="612" spans="1:6" ht="24" x14ac:dyDescent="0.2">
      <c r="A612" s="251">
        <v>5445</v>
      </c>
      <c r="B612" s="64" t="s">
        <v>1173</v>
      </c>
      <c r="C612" s="252" t="s">
        <v>1174</v>
      </c>
      <c r="D612" s="194">
        <v>0</v>
      </c>
      <c r="E612" s="327">
        <v>0</v>
      </c>
      <c r="F612" s="45" t="str">
        <f t="shared" si="109"/>
        <v>-</v>
      </c>
    </row>
    <row r="613" spans="1:6" ht="12.75" customHeight="1" x14ac:dyDescent="0.2">
      <c r="A613" s="63">
        <v>5446</v>
      </c>
      <c r="B613" s="64" t="s">
        <v>1175</v>
      </c>
      <c r="C613" s="247" t="s">
        <v>1176</v>
      </c>
      <c r="D613" s="194">
        <v>0</v>
      </c>
      <c r="E613" s="327">
        <v>0</v>
      </c>
      <c r="F613" s="45" t="str">
        <f t="shared" si="109"/>
        <v>-</v>
      </c>
    </row>
    <row r="614" spans="1:6" ht="12.75" customHeight="1" x14ac:dyDescent="0.2">
      <c r="A614" s="63">
        <v>5447</v>
      </c>
      <c r="B614" s="64" t="s">
        <v>1177</v>
      </c>
      <c r="C614" s="247" t="s">
        <v>1178</v>
      </c>
      <c r="D614" s="194">
        <v>0</v>
      </c>
      <c r="E614" s="327">
        <v>0</v>
      </c>
      <c r="F614" s="45" t="str">
        <f t="shared" si="109"/>
        <v>-</v>
      </c>
    </row>
    <row r="615" spans="1:6" ht="24" x14ac:dyDescent="0.2">
      <c r="A615" s="63">
        <v>5448</v>
      </c>
      <c r="B615" s="64" t="s">
        <v>1179</v>
      </c>
      <c r="C615" s="247" t="s">
        <v>1180</v>
      </c>
      <c r="D615" s="194">
        <v>0</v>
      </c>
      <c r="E615" s="327">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1812636.7000000002</v>
      </c>
      <c r="E643" s="60">
        <f>E422+E430</f>
        <v>1885564.12</v>
      </c>
      <c r="F643" s="45">
        <f t="shared" si="109"/>
        <v>104.02327835467527</v>
      </c>
    </row>
    <row r="644" spans="1:6" ht="12.75" customHeight="1" x14ac:dyDescent="0.2">
      <c r="A644" s="63" t="s">
        <v>581</v>
      </c>
      <c r="B644" s="64" t="s">
        <v>1237</v>
      </c>
      <c r="C644" s="247" t="s">
        <v>1238</v>
      </c>
      <c r="D644" s="60">
        <f>D423+D535</f>
        <v>1878165.25</v>
      </c>
      <c r="E644" s="60">
        <f>E423+E535</f>
        <v>2076883.0699999998</v>
      </c>
      <c r="F644" s="45">
        <f t="shared" si="109"/>
        <v>110.58042256931331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65528.549999999814</v>
      </c>
      <c r="E646" s="60">
        <f t="shared" si="164"/>
        <v>191318.94999999972</v>
      </c>
      <c r="F646" s="45">
        <f t="shared" si="109"/>
        <v>291.96273990497315</v>
      </c>
    </row>
    <row r="647" spans="1:6" ht="24" x14ac:dyDescent="0.2">
      <c r="A647" s="251" t="s">
        <v>1243</v>
      </c>
      <c r="B647" s="64" t="s">
        <v>1244</v>
      </c>
      <c r="C647" s="252" t="s">
        <v>1243</v>
      </c>
      <c r="D647" s="60">
        <f>IF(D426-D427+D641-D642&gt;=0,D426-D427+D641-D642,0)</f>
        <v>86297.919999999984</v>
      </c>
      <c r="E647" s="60">
        <f>IF(E426-E427+E641-E642&gt;=0,E426-E427+E641-E642,0)</f>
        <v>20544.830000000002</v>
      </c>
      <c r="F647" s="45">
        <f t="shared" si="109"/>
        <v>23.806865796997201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20769.37000000017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170774.1199999997</v>
      </c>
      <c r="F650" s="45" t="str">
        <f t="shared" si="109"/>
        <v>-</v>
      </c>
    </row>
    <row r="651" spans="1:6" ht="24" x14ac:dyDescent="0.2">
      <c r="A651" s="249" t="s">
        <v>1251</v>
      </c>
      <c r="B651" s="184" t="s">
        <v>1252</v>
      </c>
      <c r="C651" s="250" t="s">
        <v>1251</v>
      </c>
      <c r="D651" s="196">
        <v>131314.96</v>
      </c>
      <c r="E651" s="196">
        <v>0</v>
      </c>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86885.46</v>
      </c>
      <c r="E653" s="326">
        <v>22569.46</v>
      </c>
      <c r="F653" s="45">
        <f t="shared" ref="F653:F740" si="167">IF(D653&lt;&gt;0,IF(E653/D653&gt;=100,"&gt;&gt;100",E653/D653*100),"-")</f>
        <v>25.976106934347815</v>
      </c>
    </row>
    <row r="654" spans="1:6" ht="12.75" customHeight="1" x14ac:dyDescent="0.2">
      <c r="A654" s="63" t="s">
        <v>1256</v>
      </c>
      <c r="B654" s="64" t="s">
        <v>1257</v>
      </c>
      <c r="C654" s="247" t="s">
        <v>1256</v>
      </c>
      <c r="D654" s="194">
        <v>404203.59</v>
      </c>
      <c r="E654" s="326">
        <v>513576.9</v>
      </c>
      <c r="F654" s="45">
        <f t="shared" si="167"/>
        <v>127.05896550795109</v>
      </c>
    </row>
    <row r="655" spans="1:6" ht="12.75" customHeight="1" x14ac:dyDescent="0.2">
      <c r="A655" s="63" t="s">
        <v>1258</v>
      </c>
      <c r="B655" s="64" t="s">
        <v>1259</v>
      </c>
      <c r="C655" s="247" t="s">
        <v>1258</v>
      </c>
      <c r="D655" s="194">
        <v>468519.59</v>
      </c>
      <c r="E655" s="326">
        <v>536146.36</v>
      </c>
      <c r="F655" s="45">
        <f t="shared" si="167"/>
        <v>114.43413924271555</v>
      </c>
    </row>
    <row r="656" spans="1:6" ht="24" x14ac:dyDescent="0.2">
      <c r="A656" s="63">
        <v>11</v>
      </c>
      <c r="B656" s="64" t="s">
        <v>1260</v>
      </c>
      <c r="C656" s="247" t="s">
        <v>1261</v>
      </c>
      <c r="D656" s="60">
        <f t="shared" ref="D656:E656" si="168">+D653+D654-D655</f>
        <v>22569.460000000021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75</v>
      </c>
      <c r="E658" s="253">
        <v>76</v>
      </c>
      <c r="F658" s="45">
        <f t="shared" si="167"/>
        <v>101.33333333333334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62</v>
      </c>
      <c r="E660" s="253">
        <v>64</v>
      </c>
      <c r="F660" s="45">
        <f t="shared" si="167"/>
        <v>103.2258064516129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7">
        <v>0</v>
      </c>
      <c r="F662" s="71" t="str">
        <f t="shared" si="167"/>
        <v>-</v>
      </c>
    </row>
    <row r="663" spans="1:6" ht="12.75" customHeight="1" x14ac:dyDescent="0.2">
      <c r="A663" s="70">
        <v>61316</v>
      </c>
      <c r="B663" s="65" t="s">
        <v>1275</v>
      </c>
      <c r="C663" s="277" t="s">
        <v>1276</v>
      </c>
      <c r="D663" s="328">
        <v>0</v>
      </c>
      <c r="E663" s="327">
        <v>0</v>
      </c>
      <c r="F663" s="71" t="str">
        <f t="shared" si="167"/>
        <v>-</v>
      </c>
    </row>
    <row r="664" spans="1:6" ht="12.75" customHeight="1" x14ac:dyDescent="0.2">
      <c r="A664" s="70" t="s">
        <v>1277</v>
      </c>
      <c r="B664" s="65" t="s">
        <v>1278</v>
      </c>
      <c r="C664" s="277" t="s">
        <v>1277</v>
      </c>
      <c r="D664" s="328">
        <v>0</v>
      </c>
      <c r="E664" s="327">
        <v>0</v>
      </c>
      <c r="F664" s="71" t="str">
        <f t="shared" si="167"/>
        <v>-</v>
      </c>
    </row>
    <row r="665" spans="1:6" ht="12.75" customHeight="1" x14ac:dyDescent="0.2">
      <c r="A665" s="70">
        <v>61451</v>
      </c>
      <c r="B665" s="65" t="s">
        <v>1279</v>
      </c>
      <c r="C665" s="278" t="s">
        <v>1280</v>
      </c>
      <c r="D665" s="328">
        <v>0</v>
      </c>
      <c r="E665" s="327">
        <v>0</v>
      </c>
      <c r="F665" s="71" t="str">
        <f t="shared" si="167"/>
        <v>-</v>
      </c>
    </row>
    <row r="666" spans="1:6" ht="12.75" customHeight="1" x14ac:dyDescent="0.2">
      <c r="A666" s="70" t="s">
        <v>1281</v>
      </c>
      <c r="B666" s="65" t="s">
        <v>1282</v>
      </c>
      <c r="C666" s="277" t="s">
        <v>1281</v>
      </c>
      <c r="D666" s="328">
        <v>0</v>
      </c>
      <c r="E666" s="327">
        <v>0</v>
      </c>
      <c r="F666" s="71" t="str">
        <f t="shared" si="167"/>
        <v>-</v>
      </c>
    </row>
    <row r="667" spans="1:6" ht="12.75" customHeight="1" x14ac:dyDescent="0.2">
      <c r="A667" s="70">
        <v>61453</v>
      </c>
      <c r="B667" s="65" t="s">
        <v>1283</v>
      </c>
      <c r="C667" s="278" t="s">
        <v>1284</v>
      </c>
      <c r="D667" s="328">
        <v>0</v>
      </c>
      <c r="E667" s="327">
        <v>0</v>
      </c>
      <c r="F667" s="71" t="str">
        <f t="shared" si="167"/>
        <v>-</v>
      </c>
    </row>
    <row r="668" spans="1:6" ht="12.75" customHeight="1" x14ac:dyDescent="0.2">
      <c r="A668" s="70" t="s">
        <v>1285</v>
      </c>
      <c r="B668" s="65" t="s">
        <v>1286</v>
      </c>
      <c r="C668" s="277" t="s">
        <v>1285</v>
      </c>
      <c r="D668" s="328">
        <v>0</v>
      </c>
      <c r="E668" s="327">
        <v>0</v>
      </c>
      <c r="F668" s="71" t="str">
        <f t="shared" si="167"/>
        <v>-</v>
      </c>
    </row>
    <row r="669" spans="1:6" ht="12.75" customHeight="1" x14ac:dyDescent="0.2">
      <c r="A669" s="63">
        <v>63311</v>
      </c>
      <c r="B669" s="64" t="s">
        <v>1287</v>
      </c>
      <c r="C669" s="247" t="s">
        <v>1288</v>
      </c>
      <c r="D669" s="328">
        <v>0</v>
      </c>
      <c r="E669" s="326">
        <v>4149.99</v>
      </c>
      <c r="F669" s="45" t="str">
        <f t="shared" si="167"/>
        <v>-</v>
      </c>
    </row>
    <row r="670" spans="1:6" ht="12.75" customHeight="1" x14ac:dyDescent="0.2">
      <c r="A670" s="63">
        <v>63312</v>
      </c>
      <c r="B670" s="64" t="s">
        <v>1289</v>
      </c>
      <c r="C670" s="247" t="s">
        <v>1290</v>
      </c>
      <c r="D670" s="328">
        <v>0</v>
      </c>
      <c r="E670" s="194">
        <v>0</v>
      </c>
      <c r="F670" s="45" t="str">
        <f t="shared" si="167"/>
        <v>-</v>
      </c>
    </row>
    <row r="671" spans="1:6" ht="12.75" customHeight="1" x14ac:dyDescent="0.2">
      <c r="A671" s="63">
        <v>63313</v>
      </c>
      <c r="B671" s="64" t="s">
        <v>1291</v>
      </c>
      <c r="C671" s="247" t="s">
        <v>1292</v>
      </c>
      <c r="D671" s="328">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1605955.36</v>
      </c>
      <c r="E683" s="326">
        <v>1664987.61</v>
      </c>
      <c r="F683" s="71">
        <f t="shared" si="167"/>
        <v>103.67583380399815</v>
      </c>
    </row>
    <row r="684" spans="1:6" ht="24" x14ac:dyDescent="0.2">
      <c r="A684" s="70">
        <v>63613</v>
      </c>
      <c r="B684" s="182" t="s">
        <v>1317</v>
      </c>
      <c r="C684" s="278" t="s">
        <v>1318</v>
      </c>
      <c r="D684" s="192">
        <v>6520</v>
      </c>
      <c r="E684" s="326">
        <v>5710</v>
      </c>
      <c r="F684" s="71">
        <f t="shared" si="167"/>
        <v>87.576687116564429</v>
      </c>
    </row>
    <row r="685" spans="1:6" ht="24" x14ac:dyDescent="0.2">
      <c r="A685" s="63">
        <v>63622</v>
      </c>
      <c r="B685" s="244" t="s">
        <v>1319</v>
      </c>
      <c r="C685" s="247" t="s">
        <v>1320</v>
      </c>
      <c r="D685" s="194">
        <v>1180.56</v>
      </c>
      <c r="E685" s="326">
        <v>219.66</v>
      </c>
      <c r="F685" s="45">
        <f t="shared" si="167"/>
        <v>18.606424069932913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0</v>
      </c>
      <c r="E702" s="327">
        <v>0</v>
      </c>
      <c r="F702" s="71" t="str">
        <f t="shared" si="167"/>
        <v>-</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31464</v>
      </c>
      <c r="E705" s="326">
        <v>11171.83</v>
      </c>
      <c r="F705" s="71">
        <f t="shared" si="167"/>
        <v>35.506706076786173</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328">
        <v>0</v>
      </c>
      <c r="F707" s="71" t="str">
        <f t="shared" si="167"/>
        <v>-</v>
      </c>
    </row>
    <row r="708" spans="1:6" ht="24" x14ac:dyDescent="0.2">
      <c r="A708" s="70" t="s">
        <v>1350</v>
      </c>
      <c r="B708" s="182" t="s">
        <v>1351</v>
      </c>
      <c r="C708" s="278" t="s">
        <v>1350</v>
      </c>
      <c r="D708" s="192">
        <v>0</v>
      </c>
      <c r="E708" s="328">
        <v>0</v>
      </c>
      <c r="F708" s="71" t="str">
        <f t="shared" si="167"/>
        <v>-</v>
      </c>
    </row>
    <row r="709" spans="1:6" ht="24" x14ac:dyDescent="0.2">
      <c r="A709" s="70" t="s">
        <v>1352</v>
      </c>
      <c r="B709" s="182" t="s">
        <v>1353</v>
      </c>
      <c r="C709" s="278" t="s">
        <v>1352</v>
      </c>
      <c r="D709" s="328">
        <v>0</v>
      </c>
      <c r="E709" s="328">
        <v>0</v>
      </c>
      <c r="F709" s="71" t="str">
        <f t="shared" si="167"/>
        <v>-</v>
      </c>
    </row>
    <row r="710" spans="1:6" ht="12.75" customHeight="1" x14ac:dyDescent="0.2">
      <c r="A710" s="70">
        <v>64191</v>
      </c>
      <c r="B710" s="65" t="s">
        <v>1354</v>
      </c>
      <c r="C710" s="278" t="s">
        <v>1355</v>
      </c>
      <c r="D710" s="328">
        <v>0</v>
      </c>
      <c r="E710" s="328">
        <v>0</v>
      </c>
      <c r="F710" s="71" t="str">
        <f t="shared" si="167"/>
        <v>-</v>
      </c>
    </row>
    <row r="711" spans="1:6" ht="12.75" customHeight="1" x14ac:dyDescent="0.2">
      <c r="A711" s="70" t="s">
        <v>1356</v>
      </c>
      <c r="B711" s="65" t="s">
        <v>1357</v>
      </c>
      <c r="C711" s="277" t="s">
        <v>1356</v>
      </c>
      <c r="D711" s="328">
        <v>0</v>
      </c>
      <c r="E711" s="328">
        <v>0</v>
      </c>
      <c r="F711" s="71" t="str">
        <f t="shared" si="167"/>
        <v>-</v>
      </c>
    </row>
    <row r="712" spans="1:6" ht="12.75" customHeight="1" x14ac:dyDescent="0.2">
      <c r="A712" s="70" t="s">
        <v>1358</v>
      </c>
      <c r="B712" s="65" t="s">
        <v>1359</v>
      </c>
      <c r="C712" s="277" t="s">
        <v>1358</v>
      </c>
      <c r="D712" s="328">
        <v>0</v>
      </c>
      <c r="E712" s="328">
        <v>0</v>
      </c>
      <c r="F712" s="71" t="str">
        <f t="shared" si="167"/>
        <v>-</v>
      </c>
    </row>
    <row r="713" spans="1:6" ht="24" x14ac:dyDescent="0.2">
      <c r="A713" s="70" t="s">
        <v>1360</v>
      </c>
      <c r="B713" s="65" t="s">
        <v>1361</v>
      </c>
      <c r="C713" s="277" t="s">
        <v>1360</v>
      </c>
      <c r="D713" s="328">
        <v>0</v>
      </c>
      <c r="E713" s="328">
        <v>0</v>
      </c>
      <c r="F713" s="71" t="str">
        <f t="shared" si="167"/>
        <v>-</v>
      </c>
    </row>
    <row r="714" spans="1:6" ht="12" x14ac:dyDescent="0.2">
      <c r="A714" s="70" t="s">
        <v>1362</v>
      </c>
      <c r="B714" s="65" t="s">
        <v>1363</v>
      </c>
      <c r="C714" s="277" t="s">
        <v>1362</v>
      </c>
      <c r="D714" s="328">
        <v>0</v>
      </c>
      <c r="E714" s="328">
        <v>0</v>
      </c>
      <c r="F714" s="71" t="str">
        <f t="shared" si="167"/>
        <v>-</v>
      </c>
    </row>
    <row r="715" spans="1:6" ht="12.75" customHeight="1" x14ac:dyDescent="0.2">
      <c r="A715" s="70">
        <v>64371</v>
      </c>
      <c r="B715" s="65" t="s">
        <v>1364</v>
      </c>
      <c r="C715" s="278" t="s">
        <v>1365</v>
      </c>
      <c r="D715" s="328">
        <v>0</v>
      </c>
      <c r="E715" s="328">
        <v>0</v>
      </c>
      <c r="F715" s="71" t="str">
        <f t="shared" si="167"/>
        <v>-</v>
      </c>
    </row>
    <row r="716" spans="1:6" ht="12.75" customHeight="1" x14ac:dyDescent="0.2">
      <c r="A716" s="70">
        <v>64372</v>
      </c>
      <c r="B716" s="65" t="s">
        <v>1366</v>
      </c>
      <c r="C716" s="278" t="s">
        <v>1367</v>
      </c>
      <c r="D716" s="328">
        <v>0</v>
      </c>
      <c r="E716" s="328">
        <v>0</v>
      </c>
      <c r="F716" s="71" t="str">
        <f t="shared" si="167"/>
        <v>-</v>
      </c>
    </row>
    <row r="717" spans="1:6" ht="12.75" customHeight="1" x14ac:dyDescent="0.2">
      <c r="A717" s="70">
        <v>64373</v>
      </c>
      <c r="B717" s="65" t="s">
        <v>1368</v>
      </c>
      <c r="C717" s="278" t="s">
        <v>1369</v>
      </c>
      <c r="D717" s="328">
        <v>0</v>
      </c>
      <c r="E717" s="328">
        <v>0</v>
      </c>
      <c r="F717" s="71" t="str">
        <f t="shared" si="167"/>
        <v>-</v>
      </c>
    </row>
    <row r="718" spans="1:6" ht="12.75" customHeight="1" x14ac:dyDescent="0.2">
      <c r="A718" s="63">
        <v>64374</v>
      </c>
      <c r="B718" s="64" t="s">
        <v>1370</v>
      </c>
      <c r="C718" s="247" t="s">
        <v>1371</v>
      </c>
      <c r="D718" s="328">
        <v>0</v>
      </c>
      <c r="E718" s="328">
        <v>0</v>
      </c>
      <c r="F718" s="45" t="str">
        <f t="shared" si="167"/>
        <v>-</v>
      </c>
    </row>
    <row r="719" spans="1:6" ht="12.75" customHeight="1" x14ac:dyDescent="0.2">
      <c r="A719" s="70">
        <v>64375</v>
      </c>
      <c r="B719" s="65" t="s">
        <v>1372</v>
      </c>
      <c r="C719" s="278" t="s">
        <v>1373</v>
      </c>
      <c r="D719" s="328">
        <v>0</v>
      </c>
      <c r="E719" s="328">
        <v>0</v>
      </c>
      <c r="F719" s="71" t="str">
        <f t="shared" si="167"/>
        <v>-</v>
      </c>
    </row>
    <row r="720" spans="1:6" ht="24" x14ac:dyDescent="0.2">
      <c r="A720" s="70">
        <v>64376</v>
      </c>
      <c r="B720" s="182" t="s">
        <v>1374</v>
      </c>
      <c r="C720" s="278" t="s">
        <v>1375</v>
      </c>
      <c r="D720" s="328">
        <v>0</v>
      </c>
      <c r="E720" s="328">
        <v>0</v>
      </c>
      <c r="F720" s="71" t="str">
        <f t="shared" si="167"/>
        <v>-</v>
      </c>
    </row>
    <row r="721" spans="1:6" ht="24" x14ac:dyDescent="0.2">
      <c r="A721" s="70">
        <v>64377</v>
      </c>
      <c r="B721" s="65" t="s">
        <v>1376</v>
      </c>
      <c r="C721" s="278" t="s">
        <v>1377</v>
      </c>
      <c r="D721" s="328">
        <v>0</v>
      </c>
      <c r="E721" s="328">
        <v>0</v>
      </c>
      <c r="F721" s="71" t="str">
        <f t="shared" si="167"/>
        <v>-</v>
      </c>
    </row>
    <row r="722" spans="1:6" ht="12" x14ac:dyDescent="0.2">
      <c r="A722" s="70" t="s">
        <v>1378</v>
      </c>
      <c r="B722" s="65" t="s">
        <v>1379</v>
      </c>
      <c r="C722" s="277" t="s">
        <v>1378</v>
      </c>
      <c r="D722" s="328">
        <v>0</v>
      </c>
      <c r="E722" s="328">
        <v>0</v>
      </c>
      <c r="F722" s="71" t="str">
        <f t="shared" si="167"/>
        <v>-</v>
      </c>
    </row>
    <row r="723" spans="1:6" ht="12" x14ac:dyDescent="0.2">
      <c r="A723" s="70" t="s">
        <v>1380</v>
      </c>
      <c r="B723" s="65" t="s">
        <v>1381</v>
      </c>
      <c r="C723" s="277" t="s">
        <v>1380</v>
      </c>
      <c r="D723" s="328">
        <v>0</v>
      </c>
      <c r="E723" s="328">
        <v>0</v>
      </c>
      <c r="F723" s="71" t="str">
        <f t="shared" si="167"/>
        <v>-</v>
      </c>
    </row>
    <row r="724" spans="1:6" ht="12.75" customHeight="1" x14ac:dyDescent="0.2">
      <c r="A724" s="70">
        <v>65264</v>
      </c>
      <c r="B724" s="65" t="s">
        <v>1382</v>
      </c>
      <c r="C724" s="278" t="s">
        <v>1383</v>
      </c>
      <c r="D724" s="192">
        <v>4305</v>
      </c>
      <c r="E724" s="326">
        <v>4736</v>
      </c>
      <c r="F724" s="71">
        <f t="shared" si="167"/>
        <v>110.01161440185831</v>
      </c>
    </row>
    <row r="725" spans="1:6" ht="12.75" customHeight="1" x14ac:dyDescent="0.2">
      <c r="A725" s="70">
        <v>65265</v>
      </c>
      <c r="B725" s="65" t="s">
        <v>1384</v>
      </c>
      <c r="C725" s="278" t="s">
        <v>1385</v>
      </c>
      <c r="D725" s="192">
        <v>0</v>
      </c>
      <c r="E725" s="326">
        <v>0</v>
      </c>
      <c r="F725" s="71" t="str">
        <f t="shared" si="167"/>
        <v>-</v>
      </c>
    </row>
    <row r="726" spans="1:6" ht="12.75" customHeight="1" x14ac:dyDescent="0.2">
      <c r="A726" s="70" t="s">
        <v>1386</v>
      </c>
      <c r="B726" s="65" t="s">
        <v>1387</v>
      </c>
      <c r="C726" s="278" t="s">
        <v>1386</v>
      </c>
      <c r="D726" s="192">
        <v>1001.9</v>
      </c>
      <c r="E726" s="326">
        <v>0</v>
      </c>
      <c r="F726" s="71">
        <f t="shared" si="167"/>
        <v>0</v>
      </c>
    </row>
    <row r="727" spans="1:6" ht="24" x14ac:dyDescent="0.2">
      <c r="A727" s="70">
        <v>66341</v>
      </c>
      <c r="B727" s="65" t="s">
        <v>1388</v>
      </c>
      <c r="C727" s="277">
        <v>66341</v>
      </c>
      <c r="D727" s="192">
        <v>0</v>
      </c>
      <c r="E727" s="326">
        <v>0</v>
      </c>
      <c r="F727" s="71" t="str">
        <f t="shared" si="167"/>
        <v>-</v>
      </c>
    </row>
    <row r="728" spans="1:6" ht="24" x14ac:dyDescent="0.2">
      <c r="A728" s="70">
        <v>66342</v>
      </c>
      <c r="B728" s="65" t="s">
        <v>1389</v>
      </c>
      <c r="C728" s="277">
        <v>66342</v>
      </c>
      <c r="D728" s="192">
        <v>0</v>
      </c>
      <c r="E728" s="326">
        <v>0</v>
      </c>
      <c r="F728" s="71" t="str">
        <f t="shared" si="167"/>
        <v>-</v>
      </c>
    </row>
    <row r="729" spans="1:6" ht="24" x14ac:dyDescent="0.2">
      <c r="A729" s="70">
        <v>66343</v>
      </c>
      <c r="B729" s="65" t="s">
        <v>1390</v>
      </c>
      <c r="C729" s="277">
        <v>66343</v>
      </c>
      <c r="D729" s="192">
        <v>0</v>
      </c>
      <c r="E729" s="326">
        <v>0</v>
      </c>
      <c r="F729" s="71" t="str">
        <f t="shared" si="167"/>
        <v>-</v>
      </c>
    </row>
    <row r="730" spans="1:6" ht="24" x14ac:dyDescent="0.2">
      <c r="A730" s="70">
        <v>66344</v>
      </c>
      <c r="B730" s="65" t="s">
        <v>1391</v>
      </c>
      <c r="C730" s="277">
        <v>66344</v>
      </c>
      <c r="D730" s="192">
        <v>0</v>
      </c>
      <c r="E730" s="326">
        <v>0</v>
      </c>
      <c r="F730" s="71" t="str">
        <f t="shared" si="167"/>
        <v>-</v>
      </c>
    </row>
    <row r="731" spans="1:6" ht="24" x14ac:dyDescent="0.2">
      <c r="A731" s="70">
        <v>66345</v>
      </c>
      <c r="B731" s="65" t="s">
        <v>1392</v>
      </c>
      <c r="C731" s="277">
        <v>66345</v>
      </c>
      <c r="D731" s="192">
        <v>0</v>
      </c>
      <c r="E731" s="326">
        <v>0</v>
      </c>
      <c r="F731" s="71" t="str">
        <f t="shared" si="167"/>
        <v>-</v>
      </c>
    </row>
    <row r="732" spans="1:6" ht="12.75" customHeight="1" x14ac:dyDescent="0.2">
      <c r="A732" s="70">
        <v>31214</v>
      </c>
      <c r="B732" s="65" t="s">
        <v>1393</v>
      </c>
      <c r="C732" s="278" t="s">
        <v>1394</v>
      </c>
      <c r="D732" s="192">
        <v>6899.67</v>
      </c>
      <c r="E732" s="326">
        <v>3209.28</v>
      </c>
      <c r="F732" s="71">
        <f t="shared" si="167"/>
        <v>46.513528907904295</v>
      </c>
    </row>
    <row r="733" spans="1:6" ht="12.75" customHeight="1" x14ac:dyDescent="0.2">
      <c r="A733" s="70">
        <v>31215</v>
      </c>
      <c r="B733" s="65" t="s">
        <v>1395</v>
      </c>
      <c r="C733" s="278" t="s">
        <v>1396</v>
      </c>
      <c r="D733" s="192">
        <v>2207.1999999999998</v>
      </c>
      <c r="E733" s="326">
        <v>2207.1999999999998</v>
      </c>
      <c r="F733" s="71">
        <f t="shared" si="167"/>
        <v>100</v>
      </c>
    </row>
    <row r="734" spans="1:6" ht="12.75" customHeight="1" x14ac:dyDescent="0.2">
      <c r="A734" s="70">
        <v>32121</v>
      </c>
      <c r="B734" s="65" t="s">
        <v>1397</v>
      </c>
      <c r="C734" s="278" t="s">
        <v>1398</v>
      </c>
      <c r="D734" s="192">
        <v>27052.67</v>
      </c>
      <c r="E734" s="326">
        <v>28996.19</v>
      </c>
      <c r="F734" s="71">
        <f t="shared" si="167"/>
        <v>107.1842076955805</v>
      </c>
    </row>
    <row r="735" spans="1:6" ht="12.75" customHeight="1" x14ac:dyDescent="0.2">
      <c r="A735" s="63" t="s">
        <v>1399</v>
      </c>
      <c r="B735" s="64" t="s">
        <v>1400</v>
      </c>
      <c r="C735" s="247" t="s">
        <v>1399</v>
      </c>
      <c r="D735" s="194">
        <v>0</v>
      </c>
      <c r="E735" s="326">
        <v>0</v>
      </c>
      <c r="F735" s="45" t="str">
        <f t="shared" si="167"/>
        <v>-</v>
      </c>
    </row>
    <row r="736" spans="1:6" ht="12.75" customHeight="1" x14ac:dyDescent="0.2">
      <c r="A736" s="63" t="s">
        <v>1401</v>
      </c>
      <c r="B736" s="64" t="s">
        <v>1402</v>
      </c>
      <c r="C736" s="247" t="s">
        <v>1401</v>
      </c>
      <c r="D736" s="194">
        <v>3563.66</v>
      </c>
      <c r="E736" s="326">
        <v>2785.37</v>
      </c>
      <c r="F736" s="45">
        <f t="shared" si="167"/>
        <v>78.160374446496022</v>
      </c>
    </row>
    <row r="737" spans="1:6" ht="12.75" customHeight="1" x14ac:dyDescent="0.2">
      <c r="A737" s="63" t="s">
        <v>1403</v>
      </c>
      <c r="B737" s="64" t="s">
        <v>1404</v>
      </c>
      <c r="C737" s="247" t="s">
        <v>1403</v>
      </c>
      <c r="D737" s="194">
        <v>0</v>
      </c>
      <c r="E737" s="326">
        <v>0</v>
      </c>
      <c r="F737" s="45" t="str">
        <f t="shared" si="167"/>
        <v>-</v>
      </c>
    </row>
    <row r="738" spans="1:6" ht="12.75" customHeight="1" x14ac:dyDescent="0.2">
      <c r="A738" s="63" t="s">
        <v>1405</v>
      </c>
      <c r="B738" s="64" t="s">
        <v>1406</v>
      </c>
      <c r="C738" s="247" t="s">
        <v>1405</v>
      </c>
      <c r="D738" s="194">
        <v>2388.88</v>
      </c>
      <c r="E738" s="326">
        <v>120</v>
      </c>
      <c r="F738" s="45">
        <f t="shared" si="167"/>
        <v>5.0232745052074614</v>
      </c>
    </row>
    <row r="739" spans="1:6" ht="12.75" customHeight="1" x14ac:dyDescent="0.2">
      <c r="A739" s="70" t="s">
        <v>1407</v>
      </c>
      <c r="B739" s="65" t="s">
        <v>1408</v>
      </c>
      <c r="C739" s="278" t="s">
        <v>1407</v>
      </c>
      <c r="D739" s="192">
        <v>0</v>
      </c>
      <c r="E739" s="326">
        <v>0</v>
      </c>
      <c r="F739" s="71" t="str">
        <f t="shared" si="167"/>
        <v>-</v>
      </c>
    </row>
    <row r="740" spans="1:6" ht="12.75" customHeight="1" x14ac:dyDescent="0.2">
      <c r="A740" s="70" t="s">
        <v>1409</v>
      </c>
      <c r="B740" s="65" t="s">
        <v>1410</v>
      </c>
      <c r="C740" s="278" t="s">
        <v>1409</v>
      </c>
      <c r="D740" s="192">
        <v>0</v>
      </c>
      <c r="E740" s="326">
        <v>0</v>
      </c>
      <c r="F740" s="71" t="str">
        <f t="shared" si="167"/>
        <v>-</v>
      </c>
    </row>
    <row r="741" spans="1:6" ht="12.75" customHeight="1" x14ac:dyDescent="0.2">
      <c r="A741" s="70">
        <v>32911</v>
      </c>
      <c r="B741" s="65" t="s">
        <v>1411</v>
      </c>
      <c r="C741" s="278" t="s">
        <v>1412</v>
      </c>
      <c r="D741" s="192">
        <v>0</v>
      </c>
      <c r="E741" s="326">
        <v>0</v>
      </c>
      <c r="F741" s="71" t="str">
        <f t="shared" ref="F741:F1006" si="169">IF(D741&lt;&gt;0,IF(E741/D741&gt;=100,"&gt;&gt;100",E741/D741*100),"-")</f>
        <v>-</v>
      </c>
    </row>
    <row r="742" spans="1:6" ht="12.75" customHeight="1" x14ac:dyDescent="0.2">
      <c r="A742" s="70" t="s">
        <v>1413</v>
      </c>
      <c r="B742" s="65" t="s">
        <v>1414</v>
      </c>
      <c r="C742" s="278" t="s">
        <v>1413</v>
      </c>
      <c r="D742" s="192">
        <v>765.67</v>
      </c>
      <c r="E742" s="326">
        <v>22.2</v>
      </c>
      <c r="F742" s="71">
        <f t="shared" si="169"/>
        <v>2.8994214217613337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328">
        <v>0</v>
      </c>
      <c r="F744" s="71" t="str">
        <f t="shared" si="170"/>
        <v>-</v>
      </c>
    </row>
    <row r="745" spans="1:6" ht="12.75" customHeight="1" x14ac:dyDescent="0.2">
      <c r="A745" s="70">
        <v>34111</v>
      </c>
      <c r="B745" s="65" t="s">
        <v>1419</v>
      </c>
      <c r="C745" s="278" t="s">
        <v>1420</v>
      </c>
      <c r="D745" s="192">
        <v>0</v>
      </c>
      <c r="E745" s="328">
        <v>0</v>
      </c>
      <c r="F745" s="71" t="str">
        <f t="shared" si="169"/>
        <v>-</v>
      </c>
    </row>
    <row r="746" spans="1:6" ht="12.75" customHeight="1" x14ac:dyDescent="0.2">
      <c r="A746" s="70">
        <v>34112</v>
      </c>
      <c r="B746" s="65" t="s">
        <v>1421</v>
      </c>
      <c r="C746" s="278" t="s">
        <v>1422</v>
      </c>
      <c r="D746" s="192">
        <v>0</v>
      </c>
      <c r="E746" s="328">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328">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328">
        <v>0</v>
      </c>
      <c r="E806" s="328">
        <v>0</v>
      </c>
      <c r="F806" s="71" t="str">
        <f t="shared" ref="F806:F814" si="171">IF(D806&lt;&gt;0,IF(E806/D806&gt;=100,"&gt;&gt;100",E806/D806*100),"-")</f>
        <v>-</v>
      </c>
    </row>
    <row r="807" spans="1:6" ht="24" x14ac:dyDescent="0.2">
      <c r="A807" s="70" t="s">
        <v>1542</v>
      </c>
      <c r="B807" s="182" t="s">
        <v>1543</v>
      </c>
      <c r="C807" s="277" t="s">
        <v>1542</v>
      </c>
      <c r="D807" s="328">
        <v>0</v>
      </c>
      <c r="E807" s="328">
        <v>0</v>
      </c>
      <c r="F807" s="71" t="str">
        <f t="shared" si="171"/>
        <v>-</v>
      </c>
    </row>
    <row r="808" spans="1:6" ht="24" x14ac:dyDescent="0.2">
      <c r="A808" s="70" t="s">
        <v>1544</v>
      </c>
      <c r="B808" s="182" t="s">
        <v>1545</v>
      </c>
      <c r="C808" s="277" t="s">
        <v>1544</v>
      </c>
      <c r="D808" s="328">
        <v>0</v>
      </c>
      <c r="E808" s="328">
        <v>0</v>
      </c>
      <c r="F808" s="71" t="str">
        <f t="shared" si="171"/>
        <v>-</v>
      </c>
    </row>
    <row r="809" spans="1:6" ht="24" x14ac:dyDescent="0.2">
      <c r="A809" s="70" t="s">
        <v>1546</v>
      </c>
      <c r="B809" s="182" t="s">
        <v>1547</v>
      </c>
      <c r="C809" s="277" t="s">
        <v>1546</v>
      </c>
      <c r="D809" s="328">
        <v>0</v>
      </c>
      <c r="E809" s="328">
        <v>0</v>
      </c>
      <c r="F809" s="71" t="str">
        <f t="shared" si="171"/>
        <v>-</v>
      </c>
    </row>
    <row r="810" spans="1:6" ht="24" x14ac:dyDescent="0.2">
      <c r="A810" s="70" t="s">
        <v>1548</v>
      </c>
      <c r="B810" s="182" t="s">
        <v>1549</v>
      </c>
      <c r="C810" s="277" t="s">
        <v>1548</v>
      </c>
      <c r="D810" s="328">
        <v>0</v>
      </c>
      <c r="E810" s="328">
        <v>0</v>
      </c>
      <c r="F810" s="71" t="str">
        <f t="shared" si="171"/>
        <v>-</v>
      </c>
    </row>
    <row r="811" spans="1:6" ht="24" x14ac:dyDescent="0.2">
      <c r="A811" s="70" t="s">
        <v>1550</v>
      </c>
      <c r="B811" s="182" t="s">
        <v>1551</v>
      </c>
      <c r="C811" s="277" t="s">
        <v>1550</v>
      </c>
      <c r="D811" s="328">
        <v>0</v>
      </c>
      <c r="E811" s="328">
        <v>0</v>
      </c>
      <c r="F811" s="71" t="str">
        <f t="shared" si="171"/>
        <v>-</v>
      </c>
    </row>
    <row r="812" spans="1:6" ht="12" x14ac:dyDescent="0.2">
      <c r="A812" s="70" t="s">
        <v>1552</v>
      </c>
      <c r="B812" s="182" t="s">
        <v>1553</v>
      </c>
      <c r="C812" s="277" t="s">
        <v>1552</v>
      </c>
      <c r="D812" s="328">
        <v>0</v>
      </c>
      <c r="E812" s="328">
        <v>0</v>
      </c>
      <c r="F812" s="71" t="str">
        <f t="shared" si="171"/>
        <v>-</v>
      </c>
    </row>
    <row r="813" spans="1:6" ht="12" x14ac:dyDescent="0.2">
      <c r="A813" s="70" t="s">
        <v>1554</v>
      </c>
      <c r="B813" s="182" t="s">
        <v>1555</v>
      </c>
      <c r="C813" s="277" t="s">
        <v>1554</v>
      </c>
      <c r="D813" s="328">
        <v>0</v>
      </c>
      <c r="E813" s="328">
        <v>0</v>
      </c>
      <c r="F813" s="71" t="str">
        <f t="shared" si="171"/>
        <v>-</v>
      </c>
    </row>
    <row r="814" spans="1:6" ht="12" x14ac:dyDescent="0.2">
      <c r="A814" s="70" t="s">
        <v>1556</v>
      </c>
      <c r="B814" s="182" t="s">
        <v>1557</v>
      </c>
      <c r="C814" s="277" t="s">
        <v>1556</v>
      </c>
      <c r="D814" s="328">
        <v>0</v>
      </c>
      <c r="E814" s="328">
        <v>0</v>
      </c>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0</v>
      </c>
      <c r="E850" s="328">
        <v>0</v>
      </c>
      <c r="F850" s="45" t="str">
        <f t="shared" si="169"/>
        <v>-</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0</v>
      </c>
      <c r="E855" s="328">
        <v>0</v>
      </c>
      <c r="F855" s="45" t="str">
        <f t="shared" si="169"/>
        <v>-</v>
      </c>
    </row>
    <row r="856" spans="1:6" ht="12.75" customHeight="1" x14ac:dyDescent="0.2">
      <c r="A856" s="63">
        <v>38117</v>
      </c>
      <c r="B856" s="64" t="s">
        <v>1639</v>
      </c>
      <c r="C856" s="247" t="s">
        <v>1640</v>
      </c>
      <c r="D856" s="194">
        <v>0</v>
      </c>
      <c r="E856" s="328">
        <v>0</v>
      </c>
      <c r="F856" s="45" t="str">
        <f t="shared" si="169"/>
        <v>-</v>
      </c>
    </row>
    <row r="857" spans="1:6" ht="12.75" customHeight="1" x14ac:dyDescent="0.2">
      <c r="A857" s="63">
        <v>38612</v>
      </c>
      <c r="B857" s="64" t="s">
        <v>1641</v>
      </c>
      <c r="C857" s="247" t="s">
        <v>1642</v>
      </c>
      <c r="D857" s="194">
        <v>0</v>
      </c>
      <c r="E857" s="328">
        <v>0</v>
      </c>
      <c r="F857" s="45" t="str">
        <f t="shared" si="169"/>
        <v>-</v>
      </c>
    </row>
    <row r="858" spans="1:6" ht="12.75" customHeight="1" x14ac:dyDescent="0.2">
      <c r="A858" s="63">
        <v>38613</v>
      </c>
      <c r="B858" s="64" t="s">
        <v>1643</v>
      </c>
      <c r="C858" s="247" t="s">
        <v>1644</v>
      </c>
      <c r="D858" s="194">
        <v>0</v>
      </c>
      <c r="E858" s="328">
        <v>0</v>
      </c>
      <c r="F858" s="45" t="str">
        <f t="shared" si="169"/>
        <v>-</v>
      </c>
    </row>
    <row r="859" spans="1:6" ht="12.75" customHeight="1" x14ac:dyDescent="0.2">
      <c r="A859" s="63">
        <v>38614</v>
      </c>
      <c r="B859" s="64" t="s">
        <v>1645</v>
      </c>
      <c r="C859" s="247" t="s">
        <v>1646</v>
      </c>
      <c r="D859" s="194">
        <v>0</v>
      </c>
      <c r="E859" s="328">
        <v>0</v>
      </c>
      <c r="F859" s="45" t="str">
        <f t="shared" si="169"/>
        <v>-</v>
      </c>
    </row>
    <row r="860" spans="1:6" ht="12.75" customHeight="1" x14ac:dyDescent="0.2">
      <c r="A860" s="63">
        <v>38615</v>
      </c>
      <c r="B860" s="64" t="s">
        <v>1647</v>
      </c>
      <c r="C860" s="247" t="s">
        <v>1648</v>
      </c>
      <c r="D860" s="194">
        <v>0</v>
      </c>
      <c r="E860" s="328">
        <v>0</v>
      </c>
      <c r="F860" s="45" t="str">
        <f t="shared" si="169"/>
        <v>-</v>
      </c>
    </row>
    <row r="861" spans="1:6" ht="12.75" customHeight="1" x14ac:dyDescent="0.2">
      <c r="A861" s="63">
        <v>38622</v>
      </c>
      <c r="B861" s="64" t="s">
        <v>1649</v>
      </c>
      <c r="C861" s="247" t="s">
        <v>1650</v>
      </c>
      <c r="D861" s="194">
        <v>0</v>
      </c>
      <c r="E861" s="328">
        <v>0</v>
      </c>
      <c r="F861" s="45" t="str">
        <f t="shared" si="169"/>
        <v>-</v>
      </c>
    </row>
    <row r="862" spans="1:6" ht="12.75" customHeight="1" x14ac:dyDescent="0.2">
      <c r="A862" s="63">
        <v>38623</v>
      </c>
      <c r="B862" s="64" t="s">
        <v>1651</v>
      </c>
      <c r="C862" s="247" t="s">
        <v>1652</v>
      </c>
      <c r="D862" s="194">
        <v>0</v>
      </c>
      <c r="E862" s="328">
        <v>0</v>
      </c>
      <c r="F862" s="45" t="str">
        <f t="shared" si="169"/>
        <v>-</v>
      </c>
    </row>
    <row r="863" spans="1:6" ht="12.75" customHeight="1" x14ac:dyDescent="0.2">
      <c r="A863" s="63">
        <v>38624</v>
      </c>
      <c r="B863" s="64" t="s">
        <v>1653</v>
      </c>
      <c r="C863" s="247" t="s">
        <v>1654</v>
      </c>
      <c r="D863" s="194">
        <v>0</v>
      </c>
      <c r="E863" s="328">
        <v>0</v>
      </c>
      <c r="F863" s="45" t="str">
        <f t="shared" si="169"/>
        <v>-</v>
      </c>
    </row>
    <row r="864" spans="1:6" ht="12.75" customHeight="1" x14ac:dyDescent="0.2">
      <c r="A864" s="63">
        <v>38625</v>
      </c>
      <c r="B864" s="64" t="s">
        <v>1655</v>
      </c>
      <c r="C864" s="247" t="s">
        <v>1656</v>
      </c>
      <c r="D864" s="194">
        <v>0</v>
      </c>
      <c r="E864" s="328">
        <v>0</v>
      </c>
      <c r="F864" s="45" t="str">
        <f t="shared" si="169"/>
        <v>-</v>
      </c>
    </row>
    <row r="865" spans="1:6" ht="12.75" customHeight="1" x14ac:dyDescent="0.2">
      <c r="A865" s="63" t="s">
        <v>1657</v>
      </c>
      <c r="B865" s="64" t="s">
        <v>1658</v>
      </c>
      <c r="C865" s="247" t="s">
        <v>1657</v>
      </c>
      <c r="D865" s="194">
        <v>0</v>
      </c>
      <c r="E865" s="328">
        <v>0</v>
      </c>
      <c r="F865" s="45" t="str">
        <f t="shared" si="169"/>
        <v>-</v>
      </c>
    </row>
    <row r="866" spans="1:6" ht="12.75" customHeight="1" x14ac:dyDescent="0.2">
      <c r="A866" s="63">
        <v>38631</v>
      </c>
      <c r="B866" s="64" t="s">
        <v>1659</v>
      </c>
      <c r="C866" s="247" t="s">
        <v>1660</v>
      </c>
      <c r="D866" s="194">
        <v>0</v>
      </c>
      <c r="E866" s="328">
        <v>0</v>
      </c>
      <c r="F866" s="45" t="str">
        <f t="shared" si="169"/>
        <v>-</v>
      </c>
    </row>
    <row r="867" spans="1:6" ht="12.75" customHeight="1" x14ac:dyDescent="0.2">
      <c r="A867" s="63">
        <v>38632</v>
      </c>
      <c r="B867" s="64" t="s">
        <v>1661</v>
      </c>
      <c r="C867" s="247" t="s">
        <v>1662</v>
      </c>
      <c r="D867" s="194">
        <v>0</v>
      </c>
      <c r="E867" s="328">
        <v>0</v>
      </c>
      <c r="F867" s="45" t="str">
        <f t="shared" si="169"/>
        <v>-</v>
      </c>
    </row>
    <row r="868" spans="1:6" ht="12.75" customHeight="1" x14ac:dyDescent="0.2">
      <c r="A868" s="63">
        <v>38641</v>
      </c>
      <c r="B868" s="64" t="s">
        <v>1663</v>
      </c>
      <c r="C868" s="247" t="s">
        <v>1664</v>
      </c>
      <c r="D868" s="194">
        <v>0</v>
      </c>
      <c r="E868" s="328">
        <v>0</v>
      </c>
      <c r="F868" s="45" t="str">
        <f t="shared" si="169"/>
        <v>-</v>
      </c>
    </row>
    <row r="869" spans="1:6" ht="12.75" customHeight="1" x14ac:dyDescent="0.2">
      <c r="A869" s="63" t="s">
        <v>1665</v>
      </c>
      <c r="B869" s="64" t="s">
        <v>1666</v>
      </c>
      <c r="C869" s="247" t="s">
        <v>1665</v>
      </c>
      <c r="D869" s="194">
        <v>0</v>
      </c>
      <c r="E869" s="328">
        <v>0</v>
      </c>
      <c r="F869" s="45" t="str">
        <f t="shared" si="169"/>
        <v>-</v>
      </c>
    </row>
    <row r="870" spans="1:6" ht="24" x14ac:dyDescent="0.2">
      <c r="A870" s="63" t="s">
        <v>1667</v>
      </c>
      <c r="B870" s="64" t="s">
        <v>1668</v>
      </c>
      <c r="C870" s="248" t="s">
        <v>1667</v>
      </c>
      <c r="D870" s="194">
        <v>0</v>
      </c>
      <c r="E870" s="328">
        <v>0</v>
      </c>
      <c r="F870" s="45" t="str">
        <f t="shared" si="169"/>
        <v>-</v>
      </c>
    </row>
    <row r="871" spans="1:6" ht="24" x14ac:dyDescent="0.2">
      <c r="A871" s="63" t="s">
        <v>1669</v>
      </c>
      <c r="B871" s="64" t="s">
        <v>1670</v>
      </c>
      <c r="C871" s="248" t="s">
        <v>1669</v>
      </c>
      <c r="D871" s="194">
        <v>0</v>
      </c>
      <c r="E871" s="328">
        <v>0</v>
      </c>
      <c r="F871" s="45" t="str">
        <f t="shared" si="169"/>
        <v>-</v>
      </c>
    </row>
    <row r="872" spans="1:6" ht="12.75" customHeight="1" x14ac:dyDescent="0.2">
      <c r="A872" s="63" t="s">
        <v>1671</v>
      </c>
      <c r="B872" s="64" t="s">
        <v>1672</v>
      </c>
      <c r="C872" s="248" t="s">
        <v>1671</v>
      </c>
      <c r="D872" s="194">
        <v>0</v>
      </c>
      <c r="E872" s="328">
        <v>0</v>
      </c>
      <c r="F872" s="45" t="str">
        <f t="shared" si="169"/>
        <v>-</v>
      </c>
    </row>
    <row r="873" spans="1:6" ht="24" x14ac:dyDescent="0.2">
      <c r="A873" s="63">
        <v>81212</v>
      </c>
      <c r="B873" s="64" t="s">
        <v>1673</v>
      </c>
      <c r="C873" s="247" t="s">
        <v>1674</v>
      </c>
      <c r="D873" s="194">
        <v>0</v>
      </c>
      <c r="E873" s="328">
        <v>0</v>
      </c>
      <c r="F873" s="45" t="str">
        <f t="shared" si="169"/>
        <v>-</v>
      </c>
    </row>
    <row r="874" spans="1:6" ht="12.75" customHeight="1" x14ac:dyDescent="0.2">
      <c r="A874" s="63">
        <v>81322</v>
      </c>
      <c r="B874" s="64" t="s">
        <v>1675</v>
      </c>
      <c r="C874" s="247" t="s">
        <v>1676</v>
      </c>
      <c r="D874" s="194">
        <v>0</v>
      </c>
      <c r="E874" s="328">
        <v>0</v>
      </c>
      <c r="F874" s="45" t="str">
        <f t="shared" si="169"/>
        <v>-</v>
      </c>
    </row>
    <row r="875" spans="1:6" ht="24" x14ac:dyDescent="0.2">
      <c r="A875" s="63">
        <v>81332</v>
      </c>
      <c r="B875" s="64" t="s">
        <v>1677</v>
      </c>
      <c r="C875" s="247" t="s">
        <v>1678</v>
      </c>
      <c r="D875" s="194">
        <v>0</v>
      </c>
      <c r="E875" s="328">
        <v>0</v>
      </c>
      <c r="F875" s="45" t="str">
        <f t="shared" si="169"/>
        <v>-</v>
      </c>
    </row>
    <row r="876" spans="1:6" ht="24" x14ac:dyDescent="0.2">
      <c r="A876" s="63">
        <v>81342</v>
      </c>
      <c r="B876" s="64" t="s">
        <v>1679</v>
      </c>
      <c r="C876" s="247" t="s">
        <v>1680</v>
      </c>
      <c r="D876" s="194">
        <v>0</v>
      </c>
      <c r="E876" s="328">
        <v>0</v>
      </c>
      <c r="F876" s="45" t="str">
        <f t="shared" si="169"/>
        <v>-</v>
      </c>
    </row>
    <row r="877" spans="1:6" ht="12.75" customHeight="1" x14ac:dyDescent="0.2">
      <c r="A877" s="63">
        <v>81411</v>
      </c>
      <c r="B877" s="64" t="s">
        <v>1681</v>
      </c>
      <c r="C877" s="247" t="s">
        <v>1682</v>
      </c>
      <c r="D877" s="194">
        <v>0</v>
      </c>
      <c r="E877" s="328">
        <v>0</v>
      </c>
      <c r="F877" s="45" t="str">
        <f t="shared" si="169"/>
        <v>-</v>
      </c>
    </row>
    <row r="878" spans="1:6" ht="12.75" customHeight="1" x14ac:dyDescent="0.2">
      <c r="A878" s="63">
        <v>81412</v>
      </c>
      <c r="B878" s="64" t="s">
        <v>1683</v>
      </c>
      <c r="C878" s="247" t="s">
        <v>1684</v>
      </c>
      <c r="D878" s="194">
        <v>0</v>
      </c>
      <c r="E878" s="328">
        <v>0</v>
      </c>
      <c r="F878" s="45" t="str">
        <f t="shared" si="169"/>
        <v>-</v>
      </c>
    </row>
    <row r="879" spans="1:6" ht="24" x14ac:dyDescent="0.2">
      <c r="A879" s="63">
        <v>81532</v>
      </c>
      <c r="B879" s="183" t="s">
        <v>1685</v>
      </c>
      <c r="C879" s="247" t="s">
        <v>1686</v>
      </c>
      <c r="D879" s="194">
        <v>0</v>
      </c>
      <c r="E879" s="328">
        <v>0</v>
      </c>
      <c r="F879" s="45" t="str">
        <f t="shared" si="169"/>
        <v>-</v>
      </c>
    </row>
    <row r="880" spans="1:6" ht="24" x14ac:dyDescent="0.2">
      <c r="A880" s="63">
        <v>81542</v>
      </c>
      <c r="B880" s="183" t="s">
        <v>1687</v>
      </c>
      <c r="C880" s="247" t="s">
        <v>1688</v>
      </c>
      <c r="D880" s="194">
        <v>0</v>
      </c>
      <c r="E880" s="328">
        <v>0</v>
      </c>
      <c r="F880" s="45" t="str">
        <f t="shared" si="169"/>
        <v>-</v>
      </c>
    </row>
    <row r="881" spans="1:6" ht="24" x14ac:dyDescent="0.2">
      <c r="A881" s="63">
        <v>81552</v>
      </c>
      <c r="B881" s="64" t="s">
        <v>1689</v>
      </c>
      <c r="C881" s="247" t="s">
        <v>1690</v>
      </c>
      <c r="D881" s="194">
        <v>0</v>
      </c>
      <c r="E881" s="328">
        <v>0</v>
      </c>
      <c r="F881" s="45" t="str">
        <f t="shared" si="169"/>
        <v>-</v>
      </c>
    </row>
    <row r="882" spans="1:6" ht="24" x14ac:dyDescent="0.2">
      <c r="A882" s="63">
        <v>81631</v>
      </c>
      <c r="B882" s="183" t="s">
        <v>1691</v>
      </c>
      <c r="C882" s="247" t="s">
        <v>1692</v>
      </c>
      <c r="D882" s="194">
        <v>0</v>
      </c>
      <c r="E882" s="328">
        <v>0</v>
      </c>
      <c r="F882" s="45" t="str">
        <f t="shared" si="169"/>
        <v>-</v>
      </c>
    </row>
    <row r="883" spans="1:6" ht="24" x14ac:dyDescent="0.2">
      <c r="A883" s="63">
        <v>81632</v>
      </c>
      <c r="B883" s="64" t="s">
        <v>1693</v>
      </c>
      <c r="C883" s="247" t="s">
        <v>1694</v>
      </c>
      <c r="D883" s="194">
        <v>0</v>
      </c>
      <c r="E883" s="328">
        <v>0</v>
      </c>
      <c r="F883" s="45" t="str">
        <f t="shared" si="169"/>
        <v>-</v>
      </c>
    </row>
    <row r="884" spans="1:6" ht="12.75" customHeight="1" x14ac:dyDescent="0.2">
      <c r="A884" s="63">
        <v>81641</v>
      </c>
      <c r="B884" s="64" t="s">
        <v>1695</v>
      </c>
      <c r="C884" s="247" t="s">
        <v>1696</v>
      </c>
      <c r="D884" s="194">
        <v>0</v>
      </c>
      <c r="E884" s="328">
        <v>0</v>
      </c>
      <c r="F884" s="45" t="str">
        <f t="shared" si="169"/>
        <v>-</v>
      </c>
    </row>
    <row r="885" spans="1:6" ht="12.75" customHeight="1" x14ac:dyDescent="0.2">
      <c r="A885" s="63">
        <v>81642</v>
      </c>
      <c r="B885" s="64" t="s">
        <v>1697</v>
      </c>
      <c r="C885" s="247" t="s">
        <v>1698</v>
      </c>
      <c r="D885" s="194">
        <v>0</v>
      </c>
      <c r="E885" s="328">
        <v>0</v>
      </c>
      <c r="F885" s="45" t="str">
        <f t="shared" si="169"/>
        <v>-</v>
      </c>
    </row>
    <row r="886" spans="1:6" ht="12.75" customHeight="1" x14ac:dyDescent="0.2">
      <c r="A886" s="63">
        <v>81711</v>
      </c>
      <c r="B886" s="64" t="s">
        <v>1699</v>
      </c>
      <c r="C886" s="247" t="s">
        <v>1700</v>
      </c>
      <c r="D886" s="194">
        <v>0</v>
      </c>
      <c r="E886" s="328">
        <v>0</v>
      </c>
      <c r="F886" s="45" t="str">
        <f t="shared" si="169"/>
        <v>-</v>
      </c>
    </row>
    <row r="887" spans="1:6" ht="12.75" customHeight="1" x14ac:dyDescent="0.2">
      <c r="A887" s="63">
        <v>81712</v>
      </c>
      <c r="B887" s="64" t="s">
        <v>1701</v>
      </c>
      <c r="C887" s="247" t="s">
        <v>1702</v>
      </c>
      <c r="D887" s="194">
        <v>0</v>
      </c>
      <c r="E887" s="328">
        <v>0</v>
      </c>
      <c r="F887" s="45" t="str">
        <f t="shared" si="169"/>
        <v>-</v>
      </c>
    </row>
    <row r="888" spans="1:6" ht="12.75" customHeight="1" x14ac:dyDescent="0.2">
      <c r="A888" s="63">
        <v>81721</v>
      </c>
      <c r="B888" s="64" t="s">
        <v>1703</v>
      </c>
      <c r="C888" s="247" t="s">
        <v>1704</v>
      </c>
      <c r="D888" s="194">
        <v>0</v>
      </c>
      <c r="E888" s="328">
        <v>0</v>
      </c>
      <c r="F888" s="45" t="str">
        <f t="shared" si="169"/>
        <v>-</v>
      </c>
    </row>
    <row r="889" spans="1:6" ht="12.75" customHeight="1" x14ac:dyDescent="0.2">
      <c r="A889" s="63">
        <v>81722</v>
      </c>
      <c r="B889" s="64" t="s">
        <v>1705</v>
      </c>
      <c r="C889" s="247" t="s">
        <v>1706</v>
      </c>
      <c r="D889" s="194">
        <v>0</v>
      </c>
      <c r="E889" s="328">
        <v>0</v>
      </c>
      <c r="F889" s="45" t="str">
        <f t="shared" si="169"/>
        <v>-</v>
      </c>
    </row>
    <row r="890" spans="1:6" ht="12.75" customHeight="1" x14ac:dyDescent="0.2">
      <c r="A890" s="63">
        <v>81731</v>
      </c>
      <c r="B890" s="64" t="s">
        <v>1707</v>
      </c>
      <c r="C890" s="247" t="s">
        <v>1708</v>
      </c>
      <c r="D890" s="194">
        <v>0</v>
      </c>
      <c r="E890" s="328">
        <v>0</v>
      </c>
      <c r="F890" s="45" t="str">
        <f t="shared" si="169"/>
        <v>-</v>
      </c>
    </row>
    <row r="891" spans="1:6" ht="12.75" customHeight="1" x14ac:dyDescent="0.2">
      <c r="A891" s="63">
        <v>81732</v>
      </c>
      <c r="B891" s="64" t="s">
        <v>1709</v>
      </c>
      <c r="C891" s="247" t="s">
        <v>1710</v>
      </c>
      <c r="D891" s="194">
        <v>0</v>
      </c>
      <c r="E891" s="328">
        <v>0</v>
      </c>
      <c r="F891" s="45" t="str">
        <f t="shared" si="169"/>
        <v>-</v>
      </c>
    </row>
    <row r="892" spans="1:6" ht="12.75" customHeight="1" x14ac:dyDescent="0.2">
      <c r="A892" s="63">
        <v>81741</v>
      </c>
      <c r="B892" s="64" t="s">
        <v>1711</v>
      </c>
      <c r="C892" s="247" t="s">
        <v>1712</v>
      </c>
      <c r="D892" s="194">
        <v>0</v>
      </c>
      <c r="E892" s="328">
        <v>0</v>
      </c>
      <c r="F892" s="45" t="str">
        <f t="shared" si="169"/>
        <v>-</v>
      </c>
    </row>
    <row r="893" spans="1:6" ht="12.75" customHeight="1" x14ac:dyDescent="0.2">
      <c r="A893" s="63">
        <v>81742</v>
      </c>
      <c r="B893" s="64" t="s">
        <v>1713</v>
      </c>
      <c r="C893" s="247" t="s">
        <v>1714</v>
      </c>
      <c r="D893" s="194">
        <v>0</v>
      </c>
      <c r="E893" s="328">
        <v>0</v>
      </c>
      <c r="F893" s="45" t="str">
        <f t="shared" si="169"/>
        <v>-</v>
      </c>
    </row>
    <row r="894" spans="1:6" ht="12.75" customHeight="1" x14ac:dyDescent="0.2">
      <c r="A894" s="63">
        <v>81751</v>
      </c>
      <c r="B894" s="64" t="s">
        <v>1715</v>
      </c>
      <c r="C894" s="247" t="s">
        <v>1716</v>
      </c>
      <c r="D894" s="194">
        <v>0</v>
      </c>
      <c r="E894" s="328">
        <v>0</v>
      </c>
      <c r="F894" s="45" t="str">
        <f t="shared" si="169"/>
        <v>-</v>
      </c>
    </row>
    <row r="895" spans="1:6" ht="12.75" customHeight="1" x14ac:dyDescent="0.2">
      <c r="A895" s="63">
        <v>81752</v>
      </c>
      <c r="B895" s="64" t="s">
        <v>1717</v>
      </c>
      <c r="C895" s="247" t="s">
        <v>1718</v>
      </c>
      <c r="D895" s="194">
        <v>0</v>
      </c>
      <c r="E895" s="328">
        <v>0</v>
      </c>
      <c r="F895" s="45" t="str">
        <f t="shared" si="169"/>
        <v>-</v>
      </c>
    </row>
    <row r="896" spans="1:6" ht="24" x14ac:dyDescent="0.2">
      <c r="A896" s="70">
        <v>81761</v>
      </c>
      <c r="B896" s="182" t="s">
        <v>1719</v>
      </c>
      <c r="C896" s="278" t="s">
        <v>1720</v>
      </c>
      <c r="D896" s="192">
        <v>0</v>
      </c>
      <c r="E896" s="328">
        <v>0</v>
      </c>
      <c r="F896" s="71" t="str">
        <f t="shared" si="169"/>
        <v>-</v>
      </c>
    </row>
    <row r="897" spans="1:6" ht="24" x14ac:dyDescent="0.2">
      <c r="A897" s="70">
        <v>81762</v>
      </c>
      <c r="B897" s="182" t="s">
        <v>1721</v>
      </c>
      <c r="C897" s="278" t="s">
        <v>1722</v>
      </c>
      <c r="D897" s="192">
        <v>0</v>
      </c>
      <c r="E897" s="328">
        <v>0</v>
      </c>
      <c r="F897" s="71" t="str">
        <f t="shared" si="169"/>
        <v>-</v>
      </c>
    </row>
    <row r="898" spans="1:6" ht="24" x14ac:dyDescent="0.2">
      <c r="A898" s="70">
        <v>81771</v>
      </c>
      <c r="B898" s="65" t="s">
        <v>1723</v>
      </c>
      <c r="C898" s="278" t="s">
        <v>1724</v>
      </c>
      <c r="D898" s="192">
        <v>0</v>
      </c>
      <c r="E898" s="328">
        <v>0</v>
      </c>
      <c r="F898" s="71" t="str">
        <f t="shared" si="169"/>
        <v>-</v>
      </c>
    </row>
    <row r="899" spans="1:6" ht="12" x14ac:dyDescent="0.2">
      <c r="A899" s="70">
        <v>81772</v>
      </c>
      <c r="B899" s="65" t="s">
        <v>1725</v>
      </c>
      <c r="C899" s="278" t="s">
        <v>1726</v>
      </c>
      <c r="D899" s="192">
        <v>0</v>
      </c>
      <c r="E899" s="328">
        <v>0</v>
      </c>
      <c r="F899" s="71" t="str">
        <f t="shared" si="169"/>
        <v>-</v>
      </c>
    </row>
    <row r="900" spans="1:6" ht="12.75" customHeight="1" x14ac:dyDescent="0.2">
      <c r="A900" s="70">
        <v>82412</v>
      </c>
      <c r="B900" s="65" t="s">
        <v>1727</v>
      </c>
      <c r="C900" s="278" t="s">
        <v>1728</v>
      </c>
      <c r="D900" s="192">
        <v>0</v>
      </c>
      <c r="E900" s="328">
        <v>0</v>
      </c>
      <c r="F900" s="71" t="str">
        <f t="shared" si="169"/>
        <v>-</v>
      </c>
    </row>
    <row r="901" spans="1:6" ht="12.75" customHeight="1" x14ac:dyDescent="0.2">
      <c r="A901" s="70">
        <v>84132</v>
      </c>
      <c r="B901" s="65" t="s">
        <v>1729</v>
      </c>
      <c r="C901" s="278" t="s">
        <v>1730</v>
      </c>
      <c r="D901" s="192">
        <v>0</v>
      </c>
      <c r="E901" s="328">
        <v>0</v>
      </c>
      <c r="F901" s="71" t="str">
        <f t="shared" si="169"/>
        <v>-</v>
      </c>
    </row>
    <row r="902" spans="1:6" ht="12.75" customHeight="1" x14ac:dyDescent="0.2">
      <c r="A902" s="70">
        <v>84142</v>
      </c>
      <c r="B902" s="65" t="s">
        <v>1731</v>
      </c>
      <c r="C902" s="278" t="s">
        <v>1732</v>
      </c>
      <c r="D902" s="192">
        <v>0</v>
      </c>
      <c r="E902" s="328">
        <v>0</v>
      </c>
      <c r="F902" s="71" t="str">
        <f t="shared" si="169"/>
        <v>-</v>
      </c>
    </row>
    <row r="903" spans="1:6" ht="12.75" customHeight="1" x14ac:dyDescent="0.2">
      <c r="A903" s="70">
        <v>84152</v>
      </c>
      <c r="B903" s="65" t="s">
        <v>1733</v>
      </c>
      <c r="C903" s="278" t="s">
        <v>1734</v>
      </c>
      <c r="D903" s="192">
        <v>0</v>
      </c>
      <c r="E903" s="328">
        <v>0</v>
      </c>
      <c r="F903" s="71" t="str">
        <f t="shared" si="169"/>
        <v>-</v>
      </c>
    </row>
    <row r="904" spans="1:6" ht="12.75" customHeight="1" x14ac:dyDescent="0.2">
      <c r="A904" s="70">
        <v>84162</v>
      </c>
      <c r="B904" s="65" t="s">
        <v>1735</v>
      </c>
      <c r="C904" s="278" t="s">
        <v>1736</v>
      </c>
      <c r="D904" s="192">
        <v>0</v>
      </c>
      <c r="E904" s="328">
        <v>0</v>
      </c>
      <c r="F904" s="71" t="str">
        <f t="shared" si="169"/>
        <v>-</v>
      </c>
    </row>
    <row r="905" spans="1:6" ht="12.75" customHeight="1" x14ac:dyDescent="0.2">
      <c r="A905" s="70">
        <v>84221</v>
      </c>
      <c r="B905" s="65" t="s">
        <v>1737</v>
      </c>
      <c r="C905" s="278" t="s">
        <v>1738</v>
      </c>
      <c r="D905" s="192">
        <v>0</v>
      </c>
      <c r="E905" s="328">
        <v>0</v>
      </c>
      <c r="F905" s="71" t="str">
        <f t="shared" si="169"/>
        <v>-</v>
      </c>
    </row>
    <row r="906" spans="1:6" ht="12.75" customHeight="1" x14ac:dyDescent="0.2">
      <c r="A906" s="70">
        <v>84222</v>
      </c>
      <c r="B906" s="65" t="s">
        <v>1739</v>
      </c>
      <c r="C906" s="278" t="s">
        <v>1740</v>
      </c>
      <c r="D906" s="192">
        <v>0</v>
      </c>
      <c r="E906" s="328">
        <v>0</v>
      </c>
      <c r="F906" s="71" t="str">
        <f t="shared" si="169"/>
        <v>-</v>
      </c>
    </row>
    <row r="907" spans="1:6" ht="12.75" customHeight="1" x14ac:dyDescent="0.2">
      <c r="A907" s="70" t="s">
        <v>1741</v>
      </c>
      <c r="B907" s="65" t="s">
        <v>1742</v>
      </c>
      <c r="C907" s="278" t="s">
        <v>1741</v>
      </c>
      <c r="D907" s="192">
        <v>0</v>
      </c>
      <c r="E907" s="328">
        <v>0</v>
      </c>
      <c r="F907" s="71" t="str">
        <f t="shared" si="169"/>
        <v>-</v>
      </c>
    </row>
    <row r="908" spans="1:6" ht="12.75" customHeight="1" x14ac:dyDescent="0.2">
      <c r="A908" s="70">
        <v>84232</v>
      </c>
      <c r="B908" s="65" t="s">
        <v>1743</v>
      </c>
      <c r="C908" s="278" t="s">
        <v>1744</v>
      </c>
      <c r="D908" s="192">
        <v>0</v>
      </c>
      <c r="E908" s="328">
        <v>0</v>
      </c>
      <c r="F908" s="71" t="str">
        <f t="shared" si="169"/>
        <v>-</v>
      </c>
    </row>
    <row r="909" spans="1:6" ht="24" x14ac:dyDescent="0.2">
      <c r="A909" s="70">
        <v>84242</v>
      </c>
      <c r="B909" s="65" t="s">
        <v>1745</v>
      </c>
      <c r="C909" s="278" t="s">
        <v>1746</v>
      </c>
      <c r="D909" s="192">
        <v>0</v>
      </c>
      <c r="E909" s="328">
        <v>0</v>
      </c>
      <c r="F909" s="71" t="str">
        <f t="shared" si="169"/>
        <v>-</v>
      </c>
    </row>
    <row r="910" spans="1:6" ht="24" x14ac:dyDescent="0.2">
      <c r="A910" s="70" t="s">
        <v>1747</v>
      </c>
      <c r="B910" s="65" t="s">
        <v>1748</v>
      </c>
      <c r="C910" s="278" t="s">
        <v>1747</v>
      </c>
      <c r="D910" s="192">
        <v>0</v>
      </c>
      <c r="E910" s="328">
        <v>0</v>
      </c>
      <c r="F910" s="71" t="str">
        <f t="shared" si="169"/>
        <v>-</v>
      </c>
    </row>
    <row r="911" spans="1:6" ht="12.75" customHeight="1" x14ac:dyDescent="0.2">
      <c r="A911" s="70">
        <v>84312</v>
      </c>
      <c r="B911" s="65" t="s">
        <v>1749</v>
      </c>
      <c r="C911" s="278" t="s">
        <v>1750</v>
      </c>
      <c r="D911" s="192">
        <v>0</v>
      </c>
      <c r="E911" s="328">
        <v>0</v>
      </c>
      <c r="F911" s="71" t="str">
        <f t="shared" si="169"/>
        <v>-</v>
      </c>
    </row>
    <row r="912" spans="1:6" ht="24" x14ac:dyDescent="0.2">
      <c r="A912" s="70">
        <v>84431</v>
      </c>
      <c r="B912" s="65" t="s">
        <v>1751</v>
      </c>
      <c r="C912" s="278" t="s">
        <v>1752</v>
      </c>
      <c r="D912" s="192">
        <v>0</v>
      </c>
      <c r="E912" s="328">
        <v>0</v>
      </c>
      <c r="F912" s="71" t="str">
        <f t="shared" si="169"/>
        <v>-</v>
      </c>
    </row>
    <row r="913" spans="1:6" ht="24" x14ac:dyDescent="0.2">
      <c r="A913" s="70">
        <v>84432</v>
      </c>
      <c r="B913" s="65" t="s">
        <v>1753</v>
      </c>
      <c r="C913" s="278" t="s">
        <v>1754</v>
      </c>
      <c r="D913" s="192">
        <v>0</v>
      </c>
      <c r="E913" s="328">
        <v>0</v>
      </c>
      <c r="F913" s="71" t="str">
        <f t="shared" si="169"/>
        <v>-</v>
      </c>
    </row>
    <row r="914" spans="1:6" ht="24" x14ac:dyDescent="0.2">
      <c r="A914" s="70" t="s">
        <v>1755</v>
      </c>
      <c r="B914" s="65" t="s">
        <v>1756</v>
      </c>
      <c r="C914" s="278" t="s">
        <v>1755</v>
      </c>
      <c r="D914" s="192">
        <v>0</v>
      </c>
      <c r="E914" s="328">
        <v>0</v>
      </c>
      <c r="F914" s="71" t="str">
        <f t="shared" si="169"/>
        <v>-</v>
      </c>
    </row>
    <row r="915" spans="1:6" ht="24" x14ac:dyDescent="0.2">
      <c r="A915" s="70">
        <v>84442</v>
      </c>
      <c r="B915" s="65" t="s">
        <v>1757</v>
      </c>
      <c r="C915" s="278" t="s">
        <v>1758</v>
      </c>
      <c r="D915" s="192">
        <v>0</v>
      </c>
      <c r="E915" s="328">
        <v>0</v>
      </c>
      <c r="F915" s="71" t="str">
        <f t="shared" si="169"/>
        <v>-</v>
      </c>
    </row>
    <row r="916" spans="1:6" ht="24" x14ac:dyDescent="0.2">
      <c r="A916" s="70">
        <v>84452</v>
      </c>
      <c r="B916" s="182" t="s">
        <v>1759</v>
      </c>
      <c r="C916" s="278" t="s">
        <v>1760</v>
      </c>
      <c r="D916" s="192">
        <v>0</v>
      </c>
      <c r="E916" s="328">
        <v>0</v>
      </c>
      <c r="F916" s="71" t="str">
        <f t="shared" si="169"/>
        <v>-</v>
      </c>
    </row>
    <row r="917" spans="1:6" ht="24" x14ac:dyDescent="0.2">
      <c r="A917" s="70" t="s">
        <v>1761</v>
      </c>
      <c r="B917" s="182" t="s">
        <v>1762</v>
      </c>
      <c r="C917" s="278" t="s">
        <v>1761</v>
      </c>
      <c r="D917" s="192">
        <v>0</v>
      </c>
      <c r="E917" s="328">
        <v>0</v>
      </c>
      <c r="F917" s="71" t="str">
        <f t="shared" si="169"/>
        <v>-</v>
      </c>
    </row>
    <row r="918" spans="1:6" ht="12.75" customHeight="1" x14ac:dyDescent="0.2">
      <c r="A918" s="70">
        <v>84461</v>
      </c>
      <c r="B918" s="65" t="s">
        <v>1763</v>
      </c>
      <c r="C918" s="278" t="s">
        <v>1764</v>
      </c>
      <c r="D918" s="192">
        <v>0</v>
      </c>
      <c r="E918" s="328">
        <v>0</v>
      </c>
      <c r="F918" s="71" t="str">
        <f t="shared" si="169"/>
        <v>-</v>
      </c>
    </row>
    <row r="919" spans="1:6" ht="12.75" customHeight="1" x14ac:dyDescent="0.2">
      <c r="A919" s="70">
        <v>84462</v>
      </c>
      <c r="B919" s="65" t="s">
        <v>1765</v>
      </c>
      <c r="C919" s="278" t="s">
        <v>1766</v>
      </c>
      <c r="D919" s="192">
        <v>0</v>
      </c>
      <c r="E919" s="328">
        <v>0</v>
      </c>
      <c r="F919" s="71" t="str">
        <f t="shared" si="169"/>
        <v>-</v>
      </c>
    </row>
    <row r="920" spans="1:6" ht="12.75" customHeight="1" x14ac:dyDescent="0.2">
      <c r="A920" s="70" t="s">
        <v>1767</v>
      </c>
      <c r="B920" s="65" t="s">
        <v>1768</v>
      </c>
      <c r="C920" s="278" t="s">
        <v>1767</v>
      </c>
      <c r="D920" s="192">
        <v>0</v>
      </c>
      <c r="E920" s="328">
        <v>0</v>
      </c>
      <c r="F920" s="71" t="str">
        <f t="shared" si="169"/>
        <v>-</v>
      </c>
    </row>
    <row r="921" spans="1:6" ht="12.75" customHeight="1" x14ac:dyDescent="0.2">
      <c r="A921" s="70">
        <v>84472</v>
      </c>
      <c r="B921" s="65" t="s">
        <v>1769</v>
      </c>
      <c r="C921" s="278" t="s">
        <v>1770</v>
      </c>
      <c r="D921" s="192">
        <v>0</v>
      </c>
      <c r="E921" s="328">
        <v>0</v>
      </c>
      <c r="F921" s="71" t="str">
        <f t="shared" si="169"/>
        <v>-</v>
      </c>
    </row>
    <row r="922" spans="1:6" ht="12.75" customHeight="1" x14ac:dyDescent="0.2">
      <c r="A922" s="70">
        <v>84482</v>
      </c>
      <c r="B922" s="65" t="s">
        <v>1771</v>
      </c>
      <c r="C922" s="278" t="s">
        <v>1772</v>
      </c>
      <c r="D922" s="192">
        <v>0</v>
      </c>
      <c r="E922" s="328">
        <v>0</v>
      </c>
      <c r="F922" s="71" t="str">
        <f t="shared" si="169"/>
        <v>-</v>
      </c>
    </row>
    <row r="923" spans="1:6" ht="12.75" customHeight="1" x14ac:dyDescent="0.2">
      <c r="A923" s="70" t="s">
        <v>1773</v>
      </c>
      <c r="B923" s="65" t="s">
        <v>1774</v>
      </c>
      <c r="C923" s="278" t="s">
        <v>1773</v>
      </c>
      <c r="D923" s="192">
        <v>0</v>
      </c>
      <c r="E923" s="328">
        <v>0</v>
      </c>
      <c r="F923" s="71" t="str">
        <f t="shared" si="169"/>
        <v>-</v>
      </c>
    </row>
    <row r="924" spans="1:6" ht="24" x14ac:dyDescent="0.2">
      <c r="A924" s="70">
        <v>84532</v>
      </c>
      <c r="B924" s="65" t="s">
        <v>1775</v>
      </c>
      <c r="C924" s="278" t="s">
        <v>1776</v>
      </c>
      <c r="D924" s="192">
        <v>0</v>
      </c>
      <c r="E924" s="328">
        <v>0</v>
      </c>
      <c r="F924" s="71" t="str">
        <f t="shared" si="169"/>
        <v>-</v>
      </c>
    </row>
    <row r="925" spans="1:6" ht="12.75" customHeight="1" x14ac:dyDescent="0.2">
      <c r="A925" s="70">
        <v>84542</v>
      </c>
      <c r="B925" s="65" t="s">
        <v>1777</v>
      </c>
      <c r="C925" s="278" t="s">
        <v>1778</v>
      </c>
      <c r="D925" s="192">
        <v>0</v>
      </c>
      <c r="E925" s="328">
        <v>0</v>
      </c>
      <c r="F925" s="71" t="str">
        <f t="shared" si="169"/>
        <v>-</v>
      </c>
    </row>
    <row r="926" spans="1:6" ht="12.75" customHeight="1" x14ac:dyDescent="0.2">
      <c r="A926" s="70">
        <v>84552</v>
      </c>
      <c r="B926" s="65" t="s">
        <v>1779</v>
      </c>
      <c r="C926" s="278" t="s">
        <v>1780</v>
      </c>
      <c r="D926" s="192">
        <v>0</v>
      </c>
      <c r="E926" s="328">
        <v>0</v>
      </c>
      <c r="F926" s="71" t="str">
        <f t="shared" si="169"/>
        <v>-</v>
      </c>
    </row>
    <row r="927" spans="1:6" ht="12.75" customHeight="1" x14ac:dyDescent="0.2">
      <c r="A927" s="70">
        <v>84711</v>
      </c>
      <c r="B927" s="65" t="s">
        <v>1781</v>
      </c>
      <c r="C927" s="278" t="s">
        <v>1782</v>
      </c>
      <c r="D927" s="192">
        <v>0</v>
      </c>
      <c r="E927" s="328">
        <v>0</v>
      </c>
      <c r="F927" s="71" t="str">
        <f t="shared" si="169"/>
        <v>-</v>
      </c>
    </row>
    <row r="928" spans="1:6" ht="12.75" customHeight="1" x14ac:dyDescent="0.2">
      <c r="A928" s="70">
        <v>84712</v>
      </c>
      <c r="B928" s="65" t="s">
        <v>1783</v>
      </c>
      <c r="C928" s="278" t="s">
        <v>1784</v>
      </c>
      <c r="D928" s="192">
        <v>0</v>
      </c>
      <c r="E928" s="328">
        <v>0</v>
      </c>
      <c r="F928" s="71" t="str">
        <f t="shared" si="169"/>
        <v>-</v>
      </c>
    </row>
    <row r="929" spans="1:6" ht="12.75" customHeight="1" x14ac:dyDescent="0.2">
      <c r="A929" s="63">
        <v>84721</v>
      </c>
      <c r="B929" s="64" t="s">
        <v>1785</v>
      </c>
      <c r="C929" s="247" t="s">
        <v>1786</v>
      </c>
      <c r="D929" s="194">
        <v>0</v>
      </c>
      <c r="E929" s="328">
        <v>0</v>
      </c>
      <c r="F929" s="45" t="str">
        <f t="shared" si="169"/>
        <v>-</v>
      </c>
    </row>
    <row r="930" spans="1:6" ht="12.75" customHeight="1" x14ac:dyDescent="0.2">
      <c r="A930" s="63">
        <v>84722</v>
      </c>
      <c r="B930" s="64" t="s">
        <v>1787</v>
      </c>
      <c r="C930" s="247" t="s">
        <v>1788</v>
      </c>
      <c r="D930" s="194">
        <v>0</v>
      </c>
      <c r="E930" s="328">
        <v>0</v>
      </c>
      <c r="F930" s="45" t="str">
        <f t="shared" si="169"/>
        <v>-</v>
      </c>
    </row>
    <row r="931" spans="1:6" ht="12.75" customHeight="1" x14ac:dyDescent="0.2">
      <c r="A931" s="63">
        <v>84731</v>
      </c>
      <c r="B931" s="64" t="s">
        <v>1789</v>
      </c>
      <c r="C931" s="247" t="s">
        <v>1790</v>
      </c>
      <c r="D931" s="194">
        <v>0</v>
      </c>
      <c r="E931" s="328">
        <v>0</v>
      </c>
      <c r="F931" s="45" t="str">
        <f t="shared" si="169"/>
        <v>-</v>
      </c>
    </row>
    <row r="932" spans="1:6" ht="12.75" customHeight="1" x14ac:dyDescent="0.2">
      <c r="A932" s="63">
        <v>84732</v>
      </c>
      <c r="B932" s="64" t="s">
        <v>1791</v>
      </c>
      <c r="C932" s="247" t="s">
        <v>1792</v>
      </c>
      <c r="D932" s="194">
        <v>0</v>
      </c>
      <c r="E932" s="328">
        <v>0</v>
      </c>
      <c r="F932" s="45" t="str">
        <f t="shared" si="169"/>
        <v>-</v>
      </c>
    </row>
    <row r="933" spans="1:6" ht="12.75" customHeight="1" x14ac:dyDescent="0.2">
      <c r="A933" s="63">
        <v>84741</v>
      </c>
      <c r="B933" s="64" t="s">
        <v>1793</v>
      </c>
      <c r="C933" s="247" t="s">
        <v>1794</v>
      </c>
      <c r="D933" s="194">
        <v>0</v>
      </c>
      <c r="E933" s="328">
        <v>0</v>
      </c>
      <c r="F933" s="45" t="str">
        <f t="shared" si="169"/>
        <v>-</v>
      </c>
    </row>
    <row r="934" spans="1:6" ht="12.75" customHeight="1" x14ac:dyDescent="0.2">
      <c r="A934" s="63">
        <v>84742</v>
      </c>
      <c r="B934" s="64" t="s">
        <v>1795</v>
      </c>
      <c r="C934" s="247" t="s">
        <v>1796</v>
      </c>
      <c r="D934" s="194">
        <v>0</v>
      </c>
      <c r="E934" s="328">
        <v>0</v>
      </c>
      <c r="F934" s="45" t="str">
        <f t="shared" si="169"/>
        <v>-</v>
      </c>
    </row>
    <row r="935" spans="1:6" ht="12.75" customHeight="1" x14ac:dyDescent="0.2">
      <c r="A935" s="63">
        <v>84751</v>
      </c>
      <c r="B935" s="64" t="s">
        <v>1797</v>
      </c>
      <c r="C935" s="247" t="s">
        <v>1798</v>
      </c>
      <c r="D935" s="194">
        <v>0</v>
      </c>
      <c r="E935" s="328">
        <v>0</v>
      </c>
      <c r="F935" s="45" t="str">
        <f t="shared" si="169"/>
        <v>-</v>
      </c>
    </row>
    <row r="936" spans="1:6" ht="12.75" customHeight="1" x14ac:dyDescent="0.2">
      <c r="A936" s="63">
        <v>84752</v>
      </c>
      <c r="B936" s="64" t="s">
        <v>1799</v>
      </c>
      <c r="C936" s="247" t="s">
        <v>1800</v>
      </c>
      <c r="D936" s="194">
        <v>0</v>
      </c>
      <c r="E936" s="328">
        <v>0</v>
      </c>
      <c r="F936" s="45" t="str">
        <f t="shared" si="169"/>
        <v>-</v>
      </c>
    </row>
    <row r="937" spans="1:6" ht="24" x14ac:dyDescent="0.2">
      <c r="A937" s="70">
        <v>84761</v>
      </c>
      <c r="B937" s="182" t="s">
        <v>1801</v>
      </c>
      <c r="C937" s="278" t="s">
        <v>1802</v>
      </c>
      <c r="D937" s="192">
        <v>0</v>
      </c>
      <c r="E937" s="328">
        <v>0</v>
      </c>
      <c r="F937" s="71" t="str">
        <f t="shared" si="169"/>
        <v>-</v>
      </c>
    </row>
    <row r="938" spans="1:6" ht="24" x14ac:dyDescent="0.2">
      <c r="A938" s="70">
        <v>84762</v>
      </c>
      <c r="B938" s="182" t="s">
        <v>1803</v>
      </c>
      <c r="C938" s="278" t="s">
        <v>1804</v>
      </c>
      <c r="D938" s="192">
        <v>0</v>
      </c>
      <c r="E938" s="328">
        <v>0</v>
      </c>
      <c r="F938" s="71" t="str">
        <f t="shared" si="169"/>
        <v>-</v>
      </c>
    </row>
    <row r="939" spans="1:6" ht="12" x14ac:dyDescent="0.2">
      <c r="A939" s="70" t="s">
        <v>1805</v>
      </c>
      <c r="B939" s="65" t="s">
        <v>1806</v>
      </c>
      <c r="C939" s="278" t="s">
        <v>1805</v>
      </c>
      <c r="D939" s="192">
        <v>0</v>
      </c>
      <c r="E939" s="328">
        <v>0</v>
      </c>
      <c r="F939" s="71" t="str">
        <f t="shared" si="169"/>
        <v>-</v>
      </c>
    </row>
    <row r="940" spans="1:6" ht="12" x14ac:dyDescent="0.2">
      <c r="A940" s="70" t="s">
        <v>1807</v>
      </c>
      <c r="B940" s="65" t="s">
        <v>1808</v>
      </c>
      <c r="C940" s="278" t="s">
        <v>1807</v>
      </c>
      <c r="D940" s="192">
        <v>0</v>
      </c>
      <c r="E940" s="328">
        <v>0</v>
      </c>
      <c r="F940" s="71" t="str">
        <f t="shared" si="169"/>
        <v>-</v>
      </c>
    </row>
    <row r="941" spans="1:6" ht="12.75" customHeight="1" x14ac:dyDescent="0.2">
      <c r="A941" s="70">
        <v>85412</v>
      </c>
      <c r="B941" s="65" t="s">
        <v>1809</v>
      </c>
      <c r="C941" s="278" t="s">
        <v>1810</v>
      </c>
      <c r="D941" s="192">
        <v>0</v>
      </c>
      <c r="E941" s="328">
        <v>0</v>
      </c>
      <c r="F941" s="71" t="str">
        <f t="shared" si="169"/>
        <v>-</v>
      </c>
    </row>
    <row r="942" spans="1:6" ht="24" x14ac:dyDescent="0.2">
      <c r="A942" s="70">
        <v>51212</v>
      </c>
      <c r="B942" s="182" t="s">
        <v>1811</v>
      </c>
      <c r="C942" s="278" t="s">
        <v>1812</v>
      </c>
      <c r="D942" s="192">
        <v>0</v>
      </c>
      <c r="E942" s="328">
        <v>0</v>
      </c>
      <c r="F942" s="71" t="str">
        <f t="shared" si="169"/>
        <v>-</v>
      </c>
    </row>
    <row r="943" spans="1:6" ht="12.75" customHeight="1" x14ac:dyDescent="0.2">
      <c r="A943" s="63">
        <v>51322</v>
      </c>
      <c r="B943" s="65" t="s">
        <v>1813</v>
      </c>
      <c r="C943" s="247" t="s">
        <v>1814</v>
      </c>
      <c r="D943" s="194">
        <v>0</v>
      </c>
      <c r="E943" s="328">
        <v>0</v>
      </c>
      <c r="F943" s="45" t="str">
        <f t="shared" si="169"/>
        <v>-</v>
      </c>
    </row>
    <row r="944" spans="1:6" ht="12.75" customHeight="1" x14ac:dyDescent="0.2">
      <c r="A944" s="63">
        <v>51332</v>
      </c>
      <c r="B944" s="64" t="s">
        <v>1815</v>
      </c>
      <c r="C944" s="247" t="s">
        <v>1816</v>
      </c>
      <c r="D944" s="194">
        <v>0</v>
      </c>
      <c r="E944" s="328">
        <v>0</v>
      </c>
      <c r="F944" s="45" t="str">
        <f t="shared" si="169"/>
        <v>-</v>
      </c>
    </row>
    <row r="945" spans="1:6" ht="24" x14ac:dyDescent="0.2">
      <c r="A945" s="63">
        <v>51342</v>
      </c>
      <c r="B945" s="64" t="s">
        <v>1817</v>
      </c>
      <c r="C945" s="247" t="s">
        <v>1818</v>
      </c>
      <c r="D945" s="194">
        <v>0</v>
      </c>
      <c r="E945" s="328">
        <v>0</v>
      </c>
      <c r="F945" s="45" t="str">
        <f t="shared" si="169"/>
        <v>-</v>
      </c>
    </row>
    <row r="946" spans="1:6" ht="12.75" customHeight="1" x14ac:dyDescent="0.2">
      <c r="A946" s="63">
        <v>51411</v>
      </c>
      <c r="B946" s="64" t="s">
        <v>1819</v>
      </c>
      <c r="C946" s="247" t="s">
        <v>1820</v>
      </c>
      <c r="D946" s="194">
        <v>0</v>
      </c>
      <c r="E946" s="328">
        <v>0</v>
      </c>
      <c r="F946" s="45" t="str">
        <f t="shared" si="169"/>
        <v>-</v>
      </c>
    </row>
    <row r="947" spans="1:6" ht="12.75" customHeight="1" x14ac:dyDescent="0.2">
      <c r="A947" s="63">
        <v>51412</v>
      </c>
      <c r="B947" s="64" t="s">
        <v>1821</v>
      </c>
      <c r="C947" s="247" t="s">
        <v>1822</v>
      </c>
      <c r="D947" s="194">
        <v>0</v>
      </c>
      <c r="E947" s="328">
        <v>0</v>
      </c>
      <c r="F947" s="45" t="str">
        <f t="shared" si="169"/>
        <v>-</v>
      </c>
    </row>
    <row r="948" spans="1:6" ht="24" x14ac:dyDescent="0.2">
      <c r="A948" s="63">
        <v>51532</v>
      </c>
      <c r="B948" s="64" t="s">
        <v>1823</v>
      </c>
      <c r="C948" s="247" t="s">
        <v>1824</v>
      </c>
      <c r="D948" s="194">
        <v>0</v>
      </c>
      <c r="E948" s="328">
        <v>0</v>
      </c>
      <c r="F948" s="45" t="str">
        <f t="shared" si="169"/>
        <v>-</v>
      </c>
    </row>
    <row r="949" spans="1:6" ht="24" x14ac:dyDescent="0.2">
      <c r="A949" s="63">
        <v>51542</v>
      </c>
      <c r="B949" s="64" t="s">
        <v>1825</v>
      </c>
      <c r="C949" s="247" t="s">
        <v>1826</v>
      </c>
      <c r="D949" s="194">
        <v>0</v>
      </c>
      <c r="E949" s="328">
        <v>0</v>
      </c>
      <c r="F949" s="45" t="str">
        <f t="shared" si="169"/>
        <v>-</v>
      </c>
    </row>
    <row r="950" spans="1:6" ht="24" x14ac:dyDescent="0.2">
      <c r="A950" s="63">
        <v>51552</v>
      </c>
      <c r="B950" s="183" t="s">
        <v>1827</v>
      </c>
      <c r="C950" s="247" t="s">
        <v>1828</v>
      </c>
      <c r="D950" s="194">
        <v>0</v>
      </c>
      <c r="E950" s="328">
        <v>0</v>
      </c>
      <c r="F950" s="45" t="str">
        <f t="shared" si="169"/>
        <v>-</v>
      </c>
    </row>
    <row r="951" spans="1:6" ht="24" x14ac:dyDescent="0.2">
      <c r="A951" s="63">
        <v>51631</v>
      </c>
      <c r="B951" s="64" t="s">
        <v>1829</v>
      </c>
      <c r="C951" s="247" t="s">
        <v>1830</v>
      </c>
      <c r="D951" s="194">
        <v>0</v>
      </c>
      <c r="E951" s="328">
        <v>0</v>
      </c>
      <c r="F951" s="45" t="str">
        <f t="shared" si="169"/>
        <v>-</v>
      </c>
    </row>
    <row r="952" spans="1:6" ht="24" x14ac:dyDescent="0.2">
      <c r="A952" s="63">
        <v>51632</v>
      </c>
      <c r="B952" s="64" t="s">
        <v>1831</v>
      </c>
      <c r="C952" s="247" t="s">
        <v>1832</v>
      </c>
      <c r="D952" s="194">
        <v>0</v>
      </c>
      <c r="E952" s="328">
        <v>0</v>
      </c>
      <c r="F952" s="45" t="str">
        <f t="shared" si="169"/>
        <v>-</v>
      </c>
    </row>
    <row r="953" spans="1:6" ht="12.75" customHeight="1" x14ac:dyDescent="0.2">
      <c r="A953" s="63">
        <v>51641</v>
      </c>
      <c r="B953" s="64" t="s">
        <v>1833</v>
      </c>
      <c r="C953" s="247" t="s">
        <v>1834</v>
      </c>
      <c r="D953" s="194">
        <v>0</v>
      </c>
      <c r="E953" s="328">
        <v>0</v>
      </c>
      <c r="F953" s="45" t="str">
        <f t="shared" si="169"/>
        <v>-</v>
      </c>
    </row>
    <row r="954" spans="1:6" ht="12.75" customHeight="1" x14ac:dyDescent="0.2">
      <c r="A954" s="63">
        <v>51642</v>
      </c>
      <c r="B954" s="64" t="s">
        <v>1835</v>
      </c>
      <c r="C954" s="247" t="s">
        <v>1836</v>
      </c>
      <c r="D954" s="194">
        <v>0</v>
      </c>
      <c r="E954" s="328">
        <v>0</v>
      </c>
      <c r="F954" s="45" t="str">
        <f t="shared" si="169"/>
        <v>-</v>
      </c>
    </row>
    <row r="955" spans="1:6" ht="12.75" customHeight="1" x14ac:dyDescent="0.2">
      <c r="A955" s="63">
        <v>51711</v>
      </c>
      <c r="B955" s="64" t="s">
        <v>1837</v>
      </c>
      <c r="C955" s="247" t="s">
        <v>1838</v>
      </c>
      <c r="D955" s="194">
        <v>0</v>
      </c>
      <c r="E955" s="328">
        <v>0</v>
      </c>
      <c r="F955" s="45" t="str">
        <f t="shared" si="169"/>
        <v>-</v>
      </c>
    </row>
    <row r="956" spans="1:6" ht="12.75" customHeight="1" x14ac:dyDescent="0.2">
      <c r="A956" s="63">
        <v>51712</v>
      </c>
      <c r="B956" s="64" t="s">
        <v>1839</v>
      </c>
      <c r="C956" s="247" t="s">
        <v>1840</v>
      </c>
      <c r="D956" s="194">
        <v>0</v>
      </c>
      <c r="E956" s="328">
        <v>0</v>
      </c>
      <c r="F956" s="45" t="str">
        <f t="shared" si="169"/>
        <v>-</v>
      </c>
    </row>
    <row r="957" spans="1:6" ht="12.75" customHeight="1" x14ac:dyDescent="0.2">
      <c r="A957" s="63">
        <v>51721</v>
      </c>
      <c r="B957" s="64" t="s">
        <v>1841</v>
      </c>
      <c r="C957" s="247" t="s">
        <v>1842</v>
      </c>
      <c r="D957" s="194">
        <v>0</v>
      </c>
      <c r="E957" s="328">
        <v>0</v>
      </c>
      <c r="F957" s="45" t="str">
        <f t="shared" si="169"/>
        <v>-</v>
      </c>
    </row>
    <row r="958" spans="1:6" ht="12.75" customHeight="1" x14ac:dyDescent="0.2">
      <c r="A958" s="63">
        <v>51722</v>
      </c>
      <c r="B958" s="64" t="s">
        <v>1843</v>
      </c>
      <c r="C958" s="247" t="s">
        <v>1844</v>
      </c>
      <c r="D958" s="194">
        <v>0</v>
      </c>
      <c r="E958" s="328">
        <v>0</v>
      </c>
      <c r="F958" s="45" t="str">
        <f t="shared" si="169"/>
        <v>-</v>
      </c>
    </row>
    <row r="959" spans="1:6" ht="12.75" customHeight="1" x14ac:dyDescent="0.2">
      <c r="A959" s="63">
        <v>51731</v>
      </c>
      <c r="B959" s="64" t="s">
        <v>1845</v>
      </c>
      <c r="C959" s="247" t="s">
        <v>1846</v>
      </c>
      <c r="D959" s="194">
        <v>0</v>
      </c>
      <c r="E959" s="328">
        <v>0</v>
      </c>
      <c r="F959" s="45" t="str">
        <f t="shared" si="169"/>
        <v>-</v>
      </c>
    </row>
    <row r="960" spans="1:6" ht="12.75" customHeight="1" x14ac:dyDescent="0.2">
      <c r="A960" s="63">
        <v>51732</v>
      </c>
      <c r="B960" s="64" t="s">
        <v>1847</v>
      </c>
      <c r="C960" s="247" t="s">
        <v>1848</v>
      </c>
      <c r="D960" s="194">
        <v>0</v>
      </c>
      <c r="E960" s="328">
        <v>0</v>
      </c>
      <c r="F960" s="45" t="str">
        <f t="shared" si="169"/>
        <v>-</v>
      </c>
    </row>
    <row r="961" spans="1:6" ht="12.75" customHeight="1" x14ac:dyDescent="0.2">
      <c r="A961" s="63">
        <v>51741</v>
      </c>
      <c r="B961" s="64" t="s">
        <v>1849</v>
      </c>
      <c r="C961" s="247" t="s">
        <v>1850</v>
      </c>
      <c r="D961" s="194">
        <v>0</v>
      </c>
      <c r="E961" s="328">
        <v>0</v>
      </c>
      <c r="F961" s="45" t="str">
        <f t="shared" si="169"/>
        <v>-</v>
      </c>
    </row>
    <row r="962" spans="1:6" ht="12.75" customHeight="1" x14ac:dyDescent="0.2">
      <c r="A962" s="63">
        <v>51742</v>
      </c>
      <c r="B962" s="64" t="s">
        <v>1851</v>
      </c>
      <c r="C962" s="247" t="s">
        <v>1852</v>
      </c>
      <c r="D962" s="194">
        <v>0</v>
      </c>
      <c r="E962" s="328">
        <v>0</v>
      </c>
      <c r="F962" s="45" t="str">
        <f t="shared" si="169"/>
        <v>-</v>
      </c>
    </row>
    <row r="963" spans="1:6" ht="12.75" customHeight="1" x14ac:dyDescent="0.2">
      <c r="A963" s="63">
        <v>51751</v>
      </c>
      <c r="B963" s="64" t="s">
        <v>1853</v>
      </c>
      <c r="C963" s="247" t="s">
        <v>1854</v>
      </c>
      <c r="D963" s="194">
        <v>0</v>
      </c>
      <c r="E963" s="328">
        <v>0</v>
      </c>
      <c r="F963" s="45" t="str">
        <f t="shared" si="169"/>
        <v>-</v>
      </c>
    </row>
    <row r="964" spans="1:6" ht="12.75" customHeight="1" x14ac:dyDescent="0.2">
      <c r="A964" s="63">
        <v>51752</v>
      </c>
      <c r="B964" s="64" t="s">
        <v>1855</v>
      </c>
      <c r="C964" s="247" t="s">
        <v>1856</v>
      </c>
      <c r="D964" s="194">
        <v>0</v>
      </c>
      <c r="E964" s="328">
        <v>0</v>
      </c>
      <c r="F964" s="45" t="str">
        <f t="shared" si="169"/>
        <v>-</v>
      </c>
    </row>
    <row r="965" spans="1:6" ht="24" x14ac:dyDescent="0.2">
      <c r="A965" s="63">
        <v>51761</v>
      </c>
      <c r="B965" s="65" t="s">
        <v>1857</v>
      </c>
      <c r="C965" s="247" t="s">
        <v>1858</v>
      </c>
      <c r="D965" s="194">
        <v>0</v>
      </c>
      <c r="E965" s="328">
        <v>0</v>
      </c>
      <c r="F965" s="45" t="str">
        <f t="shared" si="169"/>
        <v>-</v>
      </c>
    </row>
    <row r="966" spans="1:6" ht="24" x14ac:dyDescent="0.2">
      <c r="A966" s="70">
        <v>51762</v>
      </c>
      <c r="B966" s="65" t="s">
        <v>1859</v>
      </c>
      <c r="C966" s="278" t="s">
        <v>1860</v>
      </c>
      <c r="D966" s="192">
        <v>0</v>
      </c>
      <c r="E966" s="328">
        <v>0</v>
      </c>
      <c r="F966" s="71" t="str">
        <f t="shared" si="169"/>
        <v>-</v>
      </c>
    </row>
    <row r="967" spans="1:6" ht="12" x14ac:dyDescent="0.2">
      <c r="A967" s="70">
        <v>51771</v>
      </c>
      <c r="B967" s="65" t="s">
        <v>1861</v>
      </c>
      <c r="C967" s="278" t="s">
        <v>1862</v>
      </c>
      <c r="D967" s="192">
        <v>0</v>
      </c>
      <c r="E967" s="328">
        <v>0</v>
      </c>
      <c r="F967" s="71" t="str">
        <f t="shared" si="169"/>
        <v>-</v>
      </c>
    </row>
    <row r="968" spans="1:6" ht="12" x14ac:dyDescent="0.2">
      <c r="A968" s="70">
        <v>51772</v>
      </c>
      <c r="B968" s="65" t="s">
        <v>1863</v>
      </c>
      <c r="C968" s="278" t="s">
        <v>1864</v>
      </c>
      <c r="D968" s="192">
        <v>0</v>
      </c>
      <c r="E968" s="328">
        <v>0</v>
      </c>
      <c r="F968" s="71" t="str">
        <f t="shared" si="169"/>
        <v>-</v>
      </c>
    </row>
    <row r="969" spans="1:6" ht="24" x14ac:dyDescent="0.2">
      <c r="A969" s="70">
        <v>54132</v>
      </c>
      <c r="B969" s="65" t="s">
        <v>1865</v>
      </c>
      <c r="C969" s="278" t="s">
        <v>1866</v>
      </c>
      <c r="D969" s="192">
        <v>0</v>
      </c>
      <c r="E969" s="328">
        <v>0</v>
      </c>
      <c r="F969" s="71" t="str">
        <f t="shared" si="169"/>
        <v>-</v>
      </c>
    </row>
    <row r="970" spans="1:6" ht="24" x14ac:dyDescent="0.2">
      <c r="A970" s="63">
        <v>54142</v>
      </c>
      <c r="B970" s="65" t="s">
        <v>1867</v>
      </c>
      <c r="C970" s="247" t="s">
        <v>1868</v>
      </c>
      <c r="D970" s="194">
        <v>0</v>
      </c>
      <c r="E970" s="328">
        <v>0</v>
      </c>
      <c r="F970" s="45" t="str">
        <f t="shared" si="169"/>
        <v>-</v>
      </c>
    </row>
    <row r="971" spans="1:6" ht="12.75" customHeight="1" x14ac:dyDescent="0.2">
      <c r="A971" s="63">
        <v>54152</v>
      </c>
      <c r="B971" s="65" t="s">
        <v>1869</v>
      </c>
      <c r="C971" s="247" t="s">
        <v>1870</v>
      </c>
      <c r="D971" s="194">
        <v>0</v>
      </c>
      <c r="E971" s="328">
        <v>0</v>
      </c>
      <c r="F971" s="45" t="str">
        <f t="shared" si="169"/>
        <v>-</v>
      </c>
    </row>
    <row r="972" spans="1:6" ht="24" x14ac:dyDescent="0.2">
      <c r="A972" s="63">
        <v>54162</v>
      </c>
      <c r="B972" s="65" t="s">
        <v>1871</v>
      </c>
      <c r="C972" s="247" t="s">
        <v>1872</v>
      </c>
      <c r="D972" s="194">
        <v>0</v>
      </c>
      <c r="E972" s="328">
        <v>0</v>
      </c>
      <c r="F972" s="45" t="str">
        <f t="shared" si="169"/>
        <v>-</v>
      </c>
    </row>
    <row r="973" spans="1:6" ht="24" x14ac:dyDescent="0.2">
      <c r="A973" s="63">
        <v>54221</v>
      </c>
      <c r="B973" s="182" t="s">
        <v>1873</v>
      </c>
      <c r="C973" s="247" t="s">
        <v>1874</v>
      </c>
      <c r="D973" s="194">
        <v>0</v>
      </c>
      <c r="E973" s="328">
        <v>0</v>
      </c>
      <c r="F973" s="45" t="str">
        <f t="shared" si="169"/>
        <v>-</v>
      </c>
    </row>
    <row r="974" spans="1:6" ht="24" x14ac:dyDescent="0.2">
      <c r="A974" s="70">
        <v>54222</v>
      </c>
      <c r="B974" s="182" t="s">
        <v>1875</v>
      </c>
      <c r="C974" s="278" t="s">
        <v>1876</v>
      </c>
      <c r="D974" s="192">
        <v>0</v>
      </c>
      <c r="E974" s="328">
        <v>0</v>
      </c>
      <c r="F974" s="71" t="str">
        <f t="shared" si="169"/>
        <v>-</v>
      </c>
    </row>
    <row r="975" spans="1:6" ht="24" x14ac:dyDescent="0.2">
      <c r="A975" s="70" t="s">
        <v>1877</v>
      </c>
      <c r="B975" s="65" t="s">
        <v>1878</v>
      </c>
      <c r="C975" s="278" t="s">
        <v>1877</v>
      </c>
      <c r="D975" s="192">
        <v>0</v>
      </c>
      <c r="E975" s="328">
        <v>0</v>
      </c>
      <c r="F975" s="71" t="str">
        <f t="shared" si="169"/>
        <v>-</v>
      </c>
    </row>
    <row r="976" spans="1:6" ht="24" x14ac:dyDescent="0.2">
      <c r="A976" s="70">
        <v>54232</v>
      </c>
      <c r="B976" s="182" t="s">
        <v>1879</v>
      </c>
      <c r="C976" s="278" t="s">
        <v>1880</v>
      </c>
      <c r="D976" s="192">
        <v>0</v>
      </c>
      <c r="E976" s="328">
        <v>0</v>
      </c>
      <c r="F976" s="71" t="str">
        <f t="shared" si="169"/>
        <v>-</v>
      </c>
    </row>
    <row r="977" spans="1:6" ht="24" x14ac:dyDescent="0.2">
      <c r="A977" s="70">
        <v>54242</v>
      </c>
      <c r="B977" s="65" t="s">
        <v>1881</v>
      </c>
      <c r="C977" s="278" t="s">
        <v>1882</v>
      </c>
      <c r="D977" s="192">
        <v>0</v>
      </c>
      <c r="E977" s="328">
        <v>0</v>
      </c>
      <c r="F977" s="71" t="str">
        <f t="shared" si="169"/>
        <v>-</v>
      </c>
    </row>
    <row r="978" spans="1:6" ht="24" x14ac:dyDescent="0.2">
      <c r="A978" s="70" t="s">
        <v>1883</v>
      </c>
      <c r="B978" s="65" t="s">
        <v>1884</v>
      </c>
      <c r="C978" s="278" t="s">
        <v>1883</v>
      </c>
      <c r="D978" s="192">
        <v>0</v>
      </c>
      <c r="E978" s="328">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9">
        <v>0</v>
      </c>
      <c r="F1013" s="71" t="str">
        <f t="shared" si="173"/>
        <v>-</v>
      </c>
    </row>
    <row r="1014" spans="1:6" ht="24" x14ac:dyDescent="0.2">
      <c r="A1014" s="70" t="s">
        <v>1956</v>
      </c>
      <c r="B1014" s="65" t="s">
        <v>1957</v>
      </c>
      <c r="C1014" s="278" t="s">
        <v>1956</v>
      </c>
      <c r="D1014" s="283">
        <v>0</v>
      </c>
      <c r="E1014" s="329">
        <v>0</v>
      </c>
      <c r="F1014" s="71" t="str">
        <f t="shared" si="173"/>
        <v>-</v>
      </c>
    </row>
    <row r="1015" spans="1:6" ht="24" x14ac:dyDescent="0.2">
      <c r="A1015" s="70">
        <v>26454</v>
      </c>
      <c r="B1015" s="65" t="s">
        <v>1958</v>
      </c>
      <c r="C1015" s="278" t="s">
        <v>1959</v>
      </c>
      <c r="D1015" s="283">
        <v>0</v>
      </c>
      <c r="E1015" s="329">
        <v>0</v>
      </c>
      <c r="F1015" s="71" t="str">
        <f t="shared" si="173"/>
        <v>-</v>
      </c>
    </row>
    <row r="1016" spans="1:6" ht="12.75" customHeight="1" x14ac:dyDescent="0.2">
      <c r="A1016" s="70" t="s">
        <v>1960</v>
      </c>
      <c r="B1016" s="65" t="s">
        <v>1961</v>
      </c>
      <c r="C1016" s="278" t="s">
        <v>1960</v>
      </c>
      <c r="D1016" s="283">
        <v>0</v>
      </c>
      <c r="E1016" s="329">
        <v>0</v>
      </c>
      <c r="F1016" s="71" t="str">
        <f t="shared" si="173"/>
        <v>-</v>
      </c>
    </row>
    <row r="1017" spans="1:6" ht="36" x14ac:dyDescent="0.2">
      <c r="A1017" s="70" t="s">
        <v>1962</v>
      </c>
      <c r="B1017" s="65" t="s">
        <v>1963</v>
      </c>
      <c r="C1017" s="278" t="s">
        <v>1964</v>
      </c>
      <c r="D1017" s="283">
        <v>0</v>
      </c>
      <c r="E1017" s="329">
        <v>0</v>
      </c>
      <c r="F1017" s="71" t="str">
        <f t="shared" si="173"/>
        <v>-</v>
      </c>
    </row>
    <row r="1018" spans="1:6" ht="12.75" customHeight="1" x14ac:dyDescent="0.2">
      <c r="A1018" s="70" t="s">
        <v>1965</v>
      </c>
      <c r="B1018" s="65" t="s">
        <v>1966</v>
      </c>
      <c r="C1018" s="278" t="s">
        <v>1965</v>
      </c>
      <c r="D1018" s="283">
        <v>0</v>
      </c>
      <c r="E1018" s="329">
        <v>0</v>
      </c>
      <c r="F1018" s="71" t="str">
        <f t="shared" si="173"/>
        <v>-</v>
      </c>
    </row>
    <row r="1019" spans="1:6" ht="24" x14ac:dyDescent="0.2">
      <c r="A1019" s="73">
        <v>26534</v>
      </c>
      <c r="B1019" s="74" t="s">
        <v>1967</v>
      </c>
      <c r="C1019" s="279" t="s">
        <v>1968</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64" priority="40" operator="lessThan">
      <formula>-0.001</formula>
    </cfRule>
  </conditionalFormatting>
  <conditionalFormatting sqref="D9:E16">
    <cfRule type="cellIs" dxfId="63" priority="28" operator="lessThan">
      <formula>-0.001</formula>
    </cfRule>
  </conditionalFormatting>
  <conditionalFormatting sqref="D60:E68 D59 D71:E74 D69:D70 D76:E84 D75 D86:E116 D85 D118:E127 D117 D129:E129 D128 D131:E135 D130 D138:E154 D136:D137 D160:E161 D155:D159 D163:E165 D162 D170:E170 D166:D169 D178:E178 D171:D177 D189:E195 D179:D188 D202:E216 D196:D201 D220:E274 D217:D219 D276:E301 D275 D306:E379 D302:D305 D387:E393 D380:D386 D395:E418 D394 D419:D421 D656:E661 D653:D655 D705 D724:D742 D18:E58 D422:E652 D662:D685 E662:E668 E670:E682 D686:E704 D706:E723 D743:E1009">
    <cfRule type="cellIs" dxfId="62" priority="29" operator="lessThan">
      <formula>-0.001</formula>
    </cfRule>
  </conditionalFormatting>
  <conditionalFormatting sqref="E59">
    <cfRule type="cellIs" dxfId="61" priority="27" operator="lessThan">
      <formula>0</formula>
    </cfRule>
  </conditionalFormatting>
  <conditionalFormatting sqref="E69:E70">
    <cfRule type="cellIs" dxfId="60" priority="26" operator="lessThan">
      <formula>0</formula>
    </cfRule>
  </conditionalFormatting>
  <conditionalFormatting sqref="E75">
    <cfRule type="cellIs" dxfId="59" priority="25" operator="lessThan">
      <formula>0</formula>
    </cfRule>
  </conditionalFormatting>
  <conditionalFormatting sqref="E85">
    <cfRule type="cellIs" dxfId="58" priority="24" operator="lessThan">
      <formula>0</formula>
    </cfRule>
  </conditionalFormatting>
  <conditionalFormatting sqref="E117">
    <cfRule type="cellIs" dxfId="57" priority="23" operator="lessThan">
      <formula>0</formula>
    </cfRule>
  </conditionalFormatting>
  <conditionalFormatting sqref="E128">
    <cfRule type="cellIs" dxfId="56" priority="22" operator="lessThan">
      <formula>0</formula>
    </cfRule>
  </conditionalFormatting>
  <conditionalFormatting sqref="E130">
    <cfRule type="cellIs" dxfId="55" priority="21" operator="lessThan">
      <formula>0</formula>
    </cfRule>
  </conditionalFormatting>
  <conditionalFormatting sqref="E136:E137">
    <cfRule type="cellIs" dxfId="54" priority="19" operator="lessThan">
      <formula>0</formula>
    </cfRule>
  </conditionalFormatting>
  <conditionalFormatting sqref="E155:E159">
    <cfRule type="cellIs" dxfId="53" priority="18" operator="lessThan">
      <formula>0</formula>
    </cfRule>
  </conditionalFormatting>
  <conditionalFormatting sqref="E162">
    <cfRule type="cellIs" dxfId="52" priority="17" operator="lessThan">
      <formula>0</formula>
    </cfRule>
  </conditionalFormatting>
  <conditionalFormatting sqref="E166:E169">
    <cfRule type="cellIs" dxfId="51" priority="16" operator="lessThan">
      <formula>0</formula>
    </cfRule>
  </conditionalFormatting>
  <conditionalFormatting sqref="E171:E177">
    <cfRule type="cellIs" dxfId="50" priority="15" operator="lessThan">
      <formula>0</formula>
    </cfRule>
  </conditionalFormatting>
  <conditionalFormatting sqref="E179:E188">
    <cfRule type="cellIs" dxfId="49" priority="14" operator="lessThan">
      <formula>0</formula>
    </cfRule>
  </conditionalFormatting>
  <conditionalFormatting sqref="E196:E201">
    <cfRule type="cellIs" dxfId="48" priority="13" operator="lessThan">
      <formula>0</formula>
    </cfRule>
  </conditionalFormatting>
  <conditionalFormatting sqref="E217:E219">
    <cfRule type="cellIs" dxfId="47" priority="12" operator="lessThan">
      <formula>0</formula>
    </cfRule>
  </conditionalFormatting>
  <conditionalFormatting sqref="E275">
    <cfRule type="cellIs" dxfId="46" priority="11" operator="lessThan">
      <formula>0</formula>
    </cfRule>
  </conditionalFormatting>
  <conditionalFormatting sqref="E302:E305">
    <cfRule type="cellIs" dxfId="45" priority="10" operator="lessThan">
      <formula>0</formula>
    </cfRule>
  </conditionalFormatting>
  <conditionalFormatting sqref="E380:E386">
    <cfRule type="cellIs" dxfId="44" priority="9" operator="lessThan">
      <formula>0</formula>
    </cfRule>
  </conditionalFormatting>
  <conditionalFormatting sqref="E394">
    <cfRule type="cellIs" dxfId="43" priority="8" operator="lessThan">
      <formula>0</formula>
    </cfRule>
  </conditionalFormatting>
  <conditionalFormatting sqref="E419:E421">
    <cfRule type="cellIs" dxfId="42" priority="7" operator="lessThan">
      <formula>0</formula>
    </cfRule>
  </conditionalFormatting>
  <conditionalFormatting sqref="E653:E655">
    <cfRule type="cellIs" dxfId="41" priority="6" operator="lessThan">
      <formula>0</formula>
    </cfRule>
  </conditionalFormatting>
  <conditionalFormatting sqref="E669">
    <cfRule type="cellIs" dxfId="40" priority="5" operator="lessThan">
      <formula>0</formula>
    </cfRule>
  </conditionalFormatting>
  <conditionalFormatting sqref="E683:E685">
    <cfRule type="cellIs" dxfId="39" priority="4" operator="lessThan">
      <formula>0</formula>
    </cfRule>
  </conditionalFormatting>
  <conditionalFormatting sqref="E705">
    <cfRule type="cellIs" dxfId="38" priority="3" operator="lessThan">
      <formula>0</formula>
    </cfRule>
  </conditionalFormatting>
  <conditionalFormatting sqref="E724:E731">
    <cfRule type="cellIs" dxfId="37" priority="2" operator="lessThan">
      <formula>0</formula>
    </cfRule>
  </conditionalFormatting>
  <conditionalFormatting sqref="E732:E742">
    <cfRule type="cellIs" dxfId="36" priority="1" operator="lessThan">
      <formula>0</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3"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2129</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484032.10999999993</v>
      </c>
      <c r="E6" s="180">
        <f t="shared" si="0"/>
        <v>571739.99</v>
      </c>
      <c r="F6" s="181">
        <f t="shared" ref="F6:F298" si="1">IF(D6&gt;0,IF(E6/D6&gt;=100,"&gt;&gt;100",E6/D6*100),"-")</f>
        <v>118.12026065791382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321348.94999999995</v>
      </c>
      <c r="E7" s="79">
        <f t="shared" si="2"/>
        <v>349909.11</v>
      </c>
      <c r="F7" s="71">
        <f t="shared" si="1"/>
        <v>108.88758466458349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321348.94999999995</v>
      </c>
      <c r="E12" s="79">
        <f t="shared" si="3"/>
        <v>349909.11</v>
      </c>
      <c r="F12" s="71">
        <f t="shared" si="1"/>
        <v>108.88758466458349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243504.31</v>
      </c>
      <c r="E13" s="79">
        <f t="shared" si="4"/>
        <v>235760.27000000002</v>
      </c>
      <c r="F13" s="71">
        <f t="shared" si="1"/>
        <v>96.819752389598364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619522.77</v>
      </c>
      <c r="E15" s="328">
        <v>619522.77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328">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328">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376018.46</v>
      </c>
      <c r="E18" s="328">
        <v>383762.5</v>
      </c>
      <c r="F18" s="71">
        <f t="shared" si="1"/>
        <v>102.05948399448262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47277.829999999958</v>
      </c>
      <c r="E19" s="79">
        <f t="shared" si="5"/>
        <v>82977.459999999992</v>
      </c>
      <c r="F19" s="71">
        <f t="shared" si="1"/>
        <v>175.51029732117584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114194.36</v>
      </c>
      <c r="E20" s="328">
        <v>160038.59</v>
      </c>
      <c r="F20" s="71">
        <f t="shared" si="1"/>
        <v>140.14579178866626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189.68</v>
      </c>
      <c r="E21" s="328">
        <v>113.81</v>
      </c>
      <c r="F21" s="71">
        <f t="shared" si="1"/>
        <v>60.001054407423027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23268.26</v>
      </c>
      <c r="E22" s="328">
        <v>28388.26</v>
      </c>
      <c r="F22" s="71">
        <f t="shared" si="1"/>
        <v>122.00422377951767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328">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300.08</v>
      </c>
      <c r="E24" s="328">
        <v>230.83</v>
      </c>
      <c r="F24" s="71">
        <f t="shared" si="1"/>
        <v>76.922820581178371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1033.58</v>
      </c>
      <c r="E25" s="328">
        <v>1493.38</v>
      </c>
      <c r="F25" s="71">
        <f t="shared" si="1"/>
        <v>144.48615491785836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78137.56</v>
      </c>
      <c r="E26" s="328">
        <v>67473.399999999994</v>
      </c>
      <c r="F26" s="71">
        <f t="shared" si="1"/>
        <v>86.352069350514654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328">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169845.69</v>
      </c>
      <c r="E28" s="328">
        <v>174760.81</v>
      </c>
      <c r="F28" s="71">
        <f t="shared" si="1"/>
        <v>102.89387384513556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30566.81</v>
      </c>
      <c r="E35" s="79">
        <f t="shared" si="7"/>
        <v>31171.379999999997</v>
      </c>
      <c r="F35" s="71">
        <f t="shared" si="1"/>
        <v>101.97786422593656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32849.86</v>
      </c>
      <c r="E36" s="328">
        <v>33687.129999999997</v>
      </c>
      <c r="F36" s="71">
        <f t="shared" si="1"/>
        <v>102.5487779856596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328">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328">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328">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2283.0500000000002</v>
      </c>
      <c r="E40" s="328">
        <v>2515.75</v>
      </c>
      <c r="F40" s="71">
        <f t="shared" si="1"/>
        <v>110.1925056393859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59342.5</v>
      </c>
      <c r="E54" s="328">
        <v>60540.55</v>
      </c>
      <c r="F54" s="71">
        <f t="shared" si="1"/>
        <v>102.01887348864642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59342.5</v>
      </c>
      <c r="E55" s="328">
        <v>60540.55</v>
      </c>
      <c r="F55" s="71">
        <f t="shared" si="1"/>
        <v>102.01887348864642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162683.15999999997</v>
      </c>
      <c r="E69" s="79">
        <f>E70+E82+E88+E119+E135+E147+E165+E171</f>
        <v>221830.87999999998</v>
      </c>
      <c r="F69" s="71">
        <f t="shared" si="1"/>
        <v>136.35761685475006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22569.46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22266.37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22266.37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303.08999999999997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8398.6299999999992</v>
      </c>
      <c r="E82" s="79">
        <f>SUM(E83:E85)-E86+E87</f>
        <v>1184.31</v>
      </c>
      <c r="F82" s="71">
        <f t="shared" si="1"/>
        <v>14.101228414634292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8398.6299999999992</v>
      </c>
      <c r="E87" s="328">
        <v>1184.31</v>
      </c>
      <c r="F87" s="71">
        <f t="shared" si="1"/>
        <v>14.101228414634292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400.10999999999996</v>
      </c>
      <c r="E147" s="79">
        <f t="shared" si="24"/>
        <v>220642.61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396.15</v>
      </c>
      <c r="E150" s="79">
        <f t="shared" si="25"/>
        <v>188417.94</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8">
        <v>137961.06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396.15</v>
      </c>
      <c r="E157" s="328">
        <v>0</v>
      </c>
      <c r="F157" s="71">
        <f t="shared" si="1"/>
        <v>0</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8">
        <v>50456.88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328">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328">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3.96</v>
      </c>
      <c r="E161" s="328">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328">
        <v>32224.67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3.96</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328">
        <v>3.96</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131314.96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131314.96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2430</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484032.11</v>
      </c>
      <c r="E176" s="79">
        <f>E177+E251</f>
        <v>571739.99</v>
      </c>
      <c r="F176" s="71">
        <f t="shared" si="1"/>
        <v>118.12026065791379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141760.5</v>
      </c>
      <c r="E177" s="79">
        <f>E178+E197+E203+E219+E247+E248</f>
        <v>202263.86</v>
      </c>
      <c r="F177" s="71">
        <f t="shared" si="1"/>
        <v>142.67998490411645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141760.5</v>
      </c>
      <c r="E178" s="79">
        <f>SUM(E179:E181)+E185+E186+SUM(E194:E196)</f>
        <v>143228.15</v>
      </c>
      <c r="F178" s="71">
        <f t="shared" si="1"/>
        <v>101.03530249963848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131199.78</v>
      </c>
      <c r="E179" s="328">
        <v>137793.88</v>
      </c>
      <c r="F179" s="71">
        <f t="shared" si="1"/>
        <v>105.02599928140124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0</v>
      </c>
      <c r="E180" s="328">
        <v>4969.37</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8">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8">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8">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8">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8">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8">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8">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8">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10560.72</v>
      </c>
      <c r="E196" s="192">
        <v>464.9</v>
      </c>
      <c r="F196" s="71">
        <f t="shared" si="1"/>
        <v>4.4021619738048159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2300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2300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56735.71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342271.61</v>
      </c>
      <c r="E251" s="79">
        <f>+E252+E255-E264+E274+E291</f>
        <v>369476.13</v>
      </c>
      <c r="F251" s="71">
        <f t="shared" si="1"/>
        <v>107.9482256795999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321465.55</v>
      </c>
      <c r="E252" s="79">
        <f>E253-E254</f>
        <v>349909.11</v>
      </c>
      <c r="F252" s="71">
        <f t="shared" si="1"/>
        <v>108.84808963199946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321465.55</v>
      </c>
      <c r="E253" s="328">
        <v>349909.11</v>
      </c>
      <c r="F253" s="71">
        <f t="shared" si="1"/>
        <v>108.84808963199946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20769.37000000001</v>
      </c>
      <c r="E255" s="79">
        <f>E256-E260</f>
        <v>-170774.12</v>
      </c>
      <c r="F255" s="71">
        <f t="shared" si="1"/>
        <v>-822.24025090794726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124661.16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124661.16</v>
      </c>
      <c r="E257" s="328">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103891.79</v>
      </c>
      <c r="E260" s="79">
        <f>SUM(E261:E263)</f>
        <v>170774.12</v>
      </c>
      <c r="F260" s="71">
        <f t="shared" si="1"/>
        <v>164.37691563500832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62002.11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103891.79</v>
      </c>
      <c r="E262" s="328">
        <v>108772.01</v>
      </c>
      <c r="F262" s="71">
        <f t="shared" si="1"/>
        <v>104.69740679220176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8">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8">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8">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8">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8">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8">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8">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8">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29.41</v>
      </c>
      <c r="E274" s="79">
        <f>SUM(E275:E277)+SUM(E286:E290)</f>
        <v>190333.86000000002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190333.86000000002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8">
        <v>0</v>
      </c>
      <c r="E279" s="328">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8">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8">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8">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8">
        <v>0</v>
      </c>
      <c r="E283" s="328">
        <v>139876.98000000001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8">
        <v>0</v>
      </c>
      <c r="E284" s="328">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8">
        <v>0</v>
      </c>
      <c r="E285" s="328">
        <v>50456.88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8">
        <v>0</v>
      </c>
      <c r="E286" s="328">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8">
        <v>0</v>
      </c>
      <c r="E287" s="328">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8">
        <v>29.41</v>
      </c>
      <c r="E288" s="328">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8">
        <v>0</v>
      </c>
      <c r="E289" s="328">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8">
        <v>0</v>
      </c>
      <c r="E290" s="328">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7.28</v>
      </c>
      <c r="E291" s="79">
        <f>SUM(E292:E295)</f>
        <v>7.28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7.28</v>
      </c>
      <c r="E293" s="192">
        <v>7.28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34068.89</v>
      </c>
      <c r="E297" s="79">
        <f t="shared" si="42"/>
        <v>104214.89</v>
      </c>
      <c r="F297" s="71">
        <f t="shared" si="1"/>
        <v>305.89458594042833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34068.89</v>
      </c>
      <c r="E298" s="330">
        <v>104214.89</v>
      </c>
      <c r="F298" s="75">
        <f t="shared" si="1"/>
        <v>305.89458594042833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328">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328">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400.11</v>
      </c>
      <c r="E303" s="328">
        <v>220642.61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328">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328">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328">
        <v>3.96</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328">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8398.6299999999992</v>
      </c>
      <c r="E308" s="328">
        <v>1184.31</v>
      </c>
      <c r="F308" s="71">
        <f t="shared" si="43"/>
        <v>14.101228414634292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328">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8">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8">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8">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8">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8">
        <v>0</v>
      </c>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396.15</v>
      </c>
      <c r="E323" s="328">
        <v>0</v>
      </c>
      <c r="F323" s="71">
        <f t="shared" si="43"/>
        <v>0</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8">
        <v>32224.67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10560.72</v>
      </c>
      <c r="E336" s="328">
        <v>464.9</v>
      </c>
      <c r="F336" s="71">
        <f t="shared" si="43"/>
        <v>4.4021619738048159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131199.78</v>
      </c>
      <c r="E337" s="328">
        <v>142763.25</v>
      </c>
      <c r="F337" s="71">
        <f t="shared" si="43"/>
        <v>108.81363520579075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328">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8">
        <v>2300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8">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8">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8">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8">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10560.72</v>
      </c>
      <c r="E344" s="328">
        <v>464.9</v>
      </c>
      <c r="F344" s="71">
        <f t="shared" si="43"/>
        <v>4.4021619738048159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8">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8">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8">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8">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8">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8">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8">
        <v>0</v>
      </c>
      <c r="E375" s="328">
        <v>56735.71</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8">
        <v>0</v>
      </c>
      <c r="E380" s="328">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8">
        <v>34068.89</v>
      </c>
      <c r="E387" s="328">
        <v>34068.89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8">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8">
        <v>0</v>
      </c>
      <c r="E391" s="32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8">
        <v>0</v>
      </c>
      <c r="E392" s="32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8">
        <v>0</v>
      </c>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8">
        <v>0</v>
      </c>
      <c r="E396" s="328">
        <v>70146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8">
        <v>0</v>
      </c>
      <c r="E397" s="328">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4 D19:E19 D15:D18 D29:E35 D20:D28 D41:E53 D36:D40 D56:E86 D54:D55 D87 D163:E166 D156:D162 D88:E155 D168:E174 D167">
    <cfRule type="cellIs" dxfId="35" priority="23" operator="lessThan">
      <formula>0</formula>
    </cfRule>
  </conditionalFormatting>
  <conditionalFormatting sqref="D176:E178 D179:D180 D181:E250">
    <cfRule type="cellIs" dxfId="34" priority="19" operator="lessThan">
      <formula>0</formula>
    </cfRule>
  </conditionalFormatting>
  <conditionalFormatting sqref="D254:E254">
    <cfRule type="cellIs" dxfId="33" priority="24" operator="lessThan">
      <formula>0</formula>
    </cfRule>
  </conditionalFormatting>
  <conditionalFormatting sqref="D256:E256 D258:E261 D257 D262 D263:E297 D298">
    <cfRule type="cellIs" dxfId="32" priority="16" operator="lessThan">
      <formula>0</formula>
    </cfRule>
  </conditionalFormatting>
  <conditionalFormatting sqref="D335:D351 D352:E397 D300:E334">
    <cfRule type="cellIs" dxfId="31" priority="14" operator="lessThan">
      <formula>0</formula>
    </cfRule>
  </conditionalFormatting>
  <conditionalFormatting sqref="E15:E18">
    <cfRule type="cellIs" dxfId="30" priority="13" operator="lessThan">
      <formula>0</formula>
    </cfRule>
  </conditionalFormatting>
  <conditionalFormatting sqref="E20:E28">
    <cfRule type="cellIs" dxfId="29" priority="12" operator="lessThan">
      <formula>0</formula>
    </cfRule>
  </conditionalFormatting>
  <conditionalFormatting sqref="E36:E40">
    <cfRule type="cellIs" dxfId="28" priority="11" operator="lessThan">
      <formula>0</formula>
    </cfRule>
  </conditionalFormatting>
  <conditionalFormatting sqref="E54:E55">
    <cfRule type="cellIs" dxfId="27" priority="10" operator="lessThan">
      <formula>0</formula>
    </cfRule>
  </conditionalFormatting>
  <conditionalFormatting sqref="E87">
    <cfRule type="cellIs" dxfId="26" priority="9" operator="lessThan">
      <formula>0</formula>
    </cfRule>
  </conditionalFormatting>
  <conditionalFormatting sqref="E156:E162">
    <cfRule type="cellIs" dxfId="25" priority="8" operator="lessThan">
      <formula>0</formula>
    </cfRule>
  </conditionalFormatting>
  <conditionalFormatting sqref="E167">
    <cfRule type="cellIs" dxfId="24" priority="7" operator="lessThan">
      <formula>0</formula>
    </cfRule>
  </conditionalFormatting>
  <conditionalFormatting sqref="E179:E180">
    <cfRule type="cellIs" dxfId="23" priority="6" operator="lessThan">
      <formula>0</formula>
    </cfRule>
  </conditionalFormatting>
  <conditionalFormatting sqref="E253">
    <cfRule type="cellIs" dxfId="22" priority="5" operator="lessThan">
      <formula>0</formula>
    </cfRule>
  </conditionalFormatting>
  <conditionalFormatting sqref="E257">
    <cfRule type="cellIs" dxfId="21" priority="4" operator="lessThan">
      <formula>0</formula>
    </cfRule>
  </conditionalFormatting>
  <conditionalFormatting sqref="E262">
    <cfRule type="cellIs" dxfId="20" priority="3" operator="lessThan">
      <formula>0</formula>
    </cfRule>
  </conditionalFormatting>
  <conditionalFormatting sqref="E335:E351">
    <cfRule type="cellIs" dxfId="19" priority="2" operator="lessThan">
      <formula>0</formula>
    </cfRule>
  </conditionalFormatting>
  <conditionalFormatting sqref="E298">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3" t="s">
        <v>2831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1878165.25</v>
      </c>
      <c r="E114" s="60">
        <f t="shared" si="22"/>
        <v>2076883.07</v>
      </c>
      <c r="F114" s="45">
        <f t="shared" si="1"/>
        <v>110.58042256931333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1878165.25</v>
      </c>
      <c r="E118" s="60">
        <f t="shared" si="24"/>
        <v>2076883.07</v>
      </c>
      <c r="F118" s="45">
        <f t="shared" si="1"/>
        <v>110.58042256931333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1878165.25</v>
      </c>
      <c r="E120" s="194">
        <v>2076883.07</v>
      </c>
      <c r="F120" s="45">
        <f t="shared" si="1"/>
        <v>110.58042256931333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1878165.25</v>
      </c>
      <c r="E141" s="81">
        <f t="shared" si="28"/>
        <v>2076883.07</v>
      </c>
      <c r="F141" s="61">
        <f t="shared" si="1"/>
        <v>110.58042256931333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3083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31129.29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31129.29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31129.29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31129.29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1" zoomScaleNormal="100" workbookViewId="0">
      <selection activeCell="D97" sqref="D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90" t="s">
        <v>3153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141760.5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2206572.39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2089448.3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1664889.31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417096.39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1050.1600000000001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6412.44</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59922.15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57201.94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2146069.0299999998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2087980.65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1658295.21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412048.92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1050.1600000000001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16586.36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57622.15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466.23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202263.86000000034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56735.71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56735.71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145528.15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145528.15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3153</v>
      </c>
      <c r="B1" s="388"/>
      <c r="C1" s="388"/>
      <c r="D1" s="388"/>
      <c r="E1" s="51" t="s">
        <v>3300</v>
      </c>
      <c r="F1" s="51"/>
      <c r="G1" s="51"/>
      <c r="H1" s="51"/>
      <c r="I1" s="51"/>
      <c r="J1" s="51"/>
      <c r="K1" s="51"/>
      <c r="L1" s="51"/>
      <c r="M1" s="51"/>
      <c r="N1" s="51"/>
      <c r="O1" s="51"/>
      <c r="P1" s="51"/>
    </row>
    <row r="2" spans="1:17" ht="37.5" customHeight="1" x14ac:dyDescent="0.2">
      <c r="A2" s="390" t="s">
        <v>3301</v>
      </c>
      <c r="B2" s="388"/>
      <c r="C2" s="388"/>
      <c r="D2" s="388"/>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18129</v>
      </c>
      <c r="P3" s="51"/>
    </row>
    <row r="4" spans="1:17" ht="19.5" customHeight="1" x14ac:dyDescent="0.2">
      <c r="A4" s="394" t="s">
        <v>3312</v>
      </c>
      <c r="B4" s="395"/>
      <c r="C4" s="39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1" t="s">
        <v>3334</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3653</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Meri</cp:lastModifiedBy>
  <cp:lastPrinted>2026-02-02T14:02:09Z</cp:lastPrinted>
  <dcterms:created xsi:type="dcterms:W3CDTF">2022-04-01T05:14:30Z</dcterms:created>
  <dcterms:modified xsi:type="dcterms:W3CDTF">2026-02-12T13:23:30Z</dcterms:modified>
</cp:coreProperties>
</file>